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9375" windowHeight="5070" firstSheet="1" activeTab="1"/>
  </bookViews>
  <sheets>
    <sheet name="Recovered_Sheet1" sheetId="1" state="veryHidden" r:id="rId1"/>
    <sheet name="income statement" sheetId="2" r:id="rId2"/>
    <sheet name="balancesheet" sheetId="3" r:id="rId3"/>
    <sheet name="equity" sheetId="4" r:id="rId4"/>
    <sheet name="cash flow" sheetId="5" r:id="rId5"/>
  </sheets>
  <definedNames>
    <definedName name="_xlnm.Print_Area" localSheetId="2">'balancesheet'!$A$1:$E$54</definedName>
    <definedName name="_xlnm.Print_Area" localSheetId="4">'cash flow'!$A$1:$D$63</definedName>
    <definedName name="_xlnm.Print_Area" localSheetId="3">'equity'!$A$1:$M$25</definedName>
    <definedName name="_xlnm.Print_Area" localSheetId="1">'income statement'!$A$1:$G$49</definedName>
    <definedName name="_xlnm.Print_Titles" localSheetId="2">'balancesheet'!$1:$6</definedName>
    <definedName name="_xlnm.Print_Titles" localSheetId="4">'cash flow'!$1:$6</definedName>
    <definedName name="_xlnm.Print_Titles" localSheetId="1">'income statement'!$1:$6</definedName>
  </definedNames>
  <calcPr fullCalcOnLoad="1"/>
</workbook>
</file>

<file path=xl/sharedStrings.xml><?xml version="1.0" encoding="utf-8"?>
<sst xmlns="http://schemas.openxmlformats.org/spreadsheetml/2006/main" count="236" uniqueCount="125">
  <si>
    <t>(Incorporated in Malaysia)</t>
  </si>
  <si>
    <t>SHARE CAPITAL</t>
  </si>
  <si>
    <t>-</t>
  </si>
  <si>
    <t>=</t>
  </si>
  <si>
    <t>CURRENT ASSETS</t>
  </si>
  <si>
    <t xml:space="preserve">  Cash and bank balances</t>
  </si>
  <si>
    <t xml:space="preserve">  Less:</t>
  </si>
  <si>
    <t>CURRENT LIABILITIES</t>
  </si>
  <si>
    <t xml:space="preserve">  Bank borrowings</t>
  </si>
  <si>
    <t xml:space="preserve"> </t>
  </si>
  <si>
    <t>Minority interest</t>
  </si>
  <si>
    <t xml:space="preserve">   Represented by:</t>
  </si>
  <si>
    <t xml:space="preserve">   Adjustments for:</t>
  </si>
  <si>
    <t xml:space="preserve">      Depreciation</t>
  </si>
  <si>
    <t xml:space="preserve">      Interest expenses</t>
  </si>
  <si>
    <t xml:space="preserve">   Interest paid</t>
  </si>
  <si>
    <t xml:space="preserve">   Payment of hire purchase instalments</t>
  </si>
  <si>
    <t xml:space="preserve">   Repayment of term loans</t>
  </si>
  <si>
    <t>MINORITY INTEREST</t>
  </si>
  <si>
    <t>Cost of sales</t>
  </si>
  <si>
    <t>CASH FLOWS FROM OPERATING ACTIVITIES</t>
  </si>
  <si>
    <t>CASH FLOWS FROM INVESTING ACTIVITIES</t>
  </si>
  <si>
    <t>CASH FLOWS FROM FINANCING ACTIVITIES</t>
  </si>
  <si>
    <t>CASH AND BANK BALANCES</t>
  </si>
  <si>
    <t>BANK OVERDRAFTS</t>
  </si>
  <si>
    <t>PROPERTY, PLANT AND EQUIPMENT</t>
  </si>
  <si>
    <t xml:space="preserve">  Tax recoverable</t>
  </si>
  <si>
    <t xml:space="preserve">  Inventories</t>
  </si>
  <si>
    <t xml:space="preserve">   Financed by :</t>
  </si>
  <si>
    <t>Gross profit</t>
  </si>
  <si>
    <t>Other operating income</t>
  </si>
  <si>
    <t>Share</t>
  </si>
  <si>
    <t>capital</t>
  </si>
  <si>
    <t>premium</t>
  </si>
  <si>
    <t>Total</t>
  </si>
  <si>
    <t xml:space="preserve">      Hire purchase term charges</t>
  </si>
  <si>
    <t xml:space="preserve">   Purchase of property, plant and equipment</t>
  </si>
  <si>
    <t xml:space="preserve">   Hire purchase term charges paid</t>
  </si>
  <si>
    <t>Gross revenue</t>
  </si>
  <si>
    <t>Finance costs</t>
  </si>
  <si>
    <t>SHAREHOLDERS' EQUITY</t>
  </si>
  <si>
    <t>Selling and distribution costs</t>
  </si>
  <si>
    <t>Administrative and general expenses</t>
  </si>
  <si>
    <t/>
  </si>
  <si>
    <t xml:space="preserve">   Changes in inventories</t>
  </si>
  <si>
    <t>Undistributed</t>
  </si>
  <si>
    <t>Proposed</t>
  </si>
  <si>
    <t>dividend</t>
  </si>
  <si>
    <t>Sub-total</t>
  </si>
  <si>
    <t>Net dividend per share (sen)</t>
  </si>
  <si>
    <t>SHARE PREMIUM, non-distributable</t>
  </si>
  <si>
    <t xml:space="preserve">  Trade and other receivables</t>
  </si>
  <si>
    <t xml:space="preserve">  Trade and other payables</t>
  </si>
  <si>
    <t xml:space="preserve">   Tax paid</t>
  </si>
  <si>
    <t xml:space="preserve">   Changes in receivables</t>
  </si>
  <si>
    <t xml:space="preserve">   Changes in payables</t>
  </si>
  <si>
    <t>Earnings per share (sen)</t>
  </si>
  <si>
    <t xml:space="preserve">  ----------- Unappropriated profit ------------</t>
  </si>
  <si>
    <t xml:space="preserve">  Tax payable</t>
  </si>
  <si>
    <t>BANK TERM LOANS</t>
  </si>
  <si>
    <t>The figures have not been audited.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</si>
  <si>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</si>
  <si>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</si>
  <si>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</si>
  <si>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</si>
  <si>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</si>
  <si>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</si>
  <si>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</si>
  <si>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</si>
  <si>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</si>
  <si>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</si>
  <si>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AS AT END</t>
  </si>
  <si>
    <t>AS AT PRECEDING</t>
  </si>
  <si>
    <t>OF CURRENT</t>
  </si>
  <si>
    <t>FINANCIAL</t>
  </si>
  <si>
    <t>YEAR END</t>
  </si>
  <si>
    <t>QUARTERLY REPORT</t>
  </si>
  <si>
    <t>RALCO CORPORATION BERHAD (333101-V)</t>
  </si>
  <si>
    <t>CONDENSED CONSOLIDATED INCOME STATEMENTS</t>
  </si>
  <si>
    <t xml:space="preserve">(The Condensed Consolidated Income Statements should be read in conjunction with the Annual Financial Report for the </t>
  </si>
  <si>
    <t>CONDENSED CONSOLIDATED STATEMENT OF CHANGES IN EQUITY</t>
  </si>
  <si>
    <t>(The Condensed Consolidated Statement of Changes in Equity should be read in conjunction with the Annual Financial</t>
  </si>
  <si>
    <t>CASH AND CASH EQUIVALENTS BROUGHT FORWARD</t>
  </si>
  <si>
    <t>CASH AND CASH EQUIVALENTS CARRIED FORWARD</t>
  </si>
  <si>
    <t>NET CHANGES IN CASH AND CASH EQUIVALENTS</t>
  </si>
  <si>
    <t>(The Condensed Consolidated Cash Flow Statements should be read in conjunction with the Annual Financial Report</t>
  </si>
  <si>
    <t>CONDENSED CONSOLIDATED BALANCE SHEETS</t>
  </si>
  <si>
    <t xml:space="preserve">(The Condensed Consolidated Balance Sheets should be read in conjunction with the Annual </t>
  </si>
  <si>
    <t>CONDENSED CONSOLIDATED CASH FLOW STATEMENTS</t>
  </si>
  <si>
    <t xml:space="preserve">   Term loan released</t>
  </si>
  <si>
    <t>Operating profit before working capital changes</t>
  </si>
  <si>
    <t>Net cash used in investing activities</t>
  </si>
  <si>
    <t>31/12/2003</t>
  </si>
  <si>
    <t>DEFERRED TAX ASSETS</t>
  </si>
  <si>
    <t>year ended 31 December 2003)</t>
  </si>
  <si>
    <t>Report for the year ended 31 December 2003)</t>
  </si>
  <si>
    <t>Financial Report for the year ended 31 December 2003)</t>
  </si>
  <si>
    <t>for the year ended 31 December 2003)</t>
  </si>
  <si>
    <t>UNAPPROPRIATED PROFIT</t>
  </si>
  <si>
    <t>At 1 January 2003</t>
  </si>
  <si>
    <t xml:space="preserve">      Unrealised (gain)/loss on foreign exchange</t>
  </si>
  <si>
    <t>DEFERRED TAX LIABILITIES</t>
  </si>
  <si>
    <t xml:space="preserve">      Loss on disposal of property, plant and equipment</t>
  </si>
  <si>
    <t xml:space="preserve">   Proceeds from disposal of property, plant and equipment</t>
  </si>
  <si>
    <t xml:space="preserve">   (Loss) / Profit before tax</t>
  </si>
  <si>
    <t>Cash (utilised in) / generated from operations</t>
  </si>
  <si>
    <t>Net cash (used in) / from operating activities</t>
  </si>
  <si>
    <t>(Loss in)/Profit from operations</t>
  </si>
  <si>
    <t>(Loss)/Profit before tax</t>
  </si>
  <si>
    <t>Tax income/(expense)</t>
  </si>
  <si>
    <t>(Loss)/Profit after tax</t>
  </si>
  <si>
    <t>NET CURRENT LIABILITIES</t>
  </si>
  <si>
    <t xml:space="preserve">      Property, plant and equipment written off</t>
  </si>
  <si>
    <t>Net profit for the period</t>
  </si>
  <si>
    <t>Net loss for the year</t>
  </si>
  <si>
    <t xml:space="preserve">      Allowance for doubtful debts</t>
  </si>
  <si>
    <t xml:space="preserve">      Allowance for doubtful debts written back</t>
  </si>
  <si>
    <t>Net (loss)/profit for the period</t>
  </si>
  <si>
    <t>Net cash from financing activities</t>
  </si>
  <si>
    <t>30/9/2004</t>
  </si>
  <si>
    <t>30/09/2003</t>
  </si>
  <si>
    <t>Quarterly report on consolidated results for the 3rd quarter ended 30 September 2004.</t>
  </si>
  <si>
    <t>At 30 September 2003</t>
  </si>
  <si>
    <t>At 30 September 2004</t>
  </si>
  <si>
    <t xml:space="preserve">   Tax refunded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</si>
</sst>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"/>
    <numFmt numFmtId="174" formatCode="_(* #,##0.0_);_(* \(#,##0.0\);_(* &quot;-&quot;??_);_(@_)"/>
    <numFmt numFmtId="175" formatCode="_(* #,##0.0_);_(* \(#,##0.0\);_(* &quot;-&quot;?_);_(@_)"/>
    <numFmt numFmtId="176" formatCode="#,##0.0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_-* #,##0.0_-;\-* #,##0.0_-;_-* &quot;-&quot;??_-;_-@_-"/>
    <numFmt numFmtId="184" formatCode="_-* #,##0_-;\-* #,##0_-;_-* &quot;-&quot;??_-;_-@_-"/>
    <numFmt numFmtId="185" formatCode="#,##0.0;[Red]\-#,##0.0"/>
    <numFmt numFmtId="186" formatCode="0.00_);[Red]\(0.00\)"/>
    <numFmt numFmtId="187" formatCode="0.0_);[Red]\(0.0\)"/>
    <numFmt numFmtId="188" formatCode="0_);[Red]\(0\)"/>
    <numFmt numFmtId="189" formatCode="#,##0.0_);[Red]\(#,##0.0\)"/>
    <numFmt numFmtId="190" formatCode="0.0%"/>
    <numFmt numFmtId="191" formatCode="_-* #,##0.000_-;\-* #,##0.000_-;_-* &quot;-&quot;??_-;_-@_-"/>
    <numFmt numFmtId="192" formatCode="_-* #,##0.0000_-;\-* #,##0.0000_-;_-* &quot;-&quot;??_-;_-@_-"/>
    <numFmt numFmtId="193" formatCode="d\-mmm\-yyyy"/>
    <numFmt numFmtId="194" formatCode="_(* #,##0.0_);_(* \(#,##0.0\);_(* &quot;-&quot;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0" fillId="0" borderId="0" applyFont="0" applyFill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fill"/>
    </xf>
    <xf numFmtId="0" fontId="4" fillId="0" borderId="0" xfId="0" applyFont="1" applyAlignment="1" quotePrefix="1">
      <alignment horizontal="left"/>
    </xf>
    <xf numFmtId="172" fontId="4" fillId="0" borderId="0" xfId="15" applyNumberFormat="1" applyFont="1" applyBorder="1" applyAlignment="1">
      <alignment/>
    </xf>
    <xf numFmtId="172" fontId="4" fillId="0" borderId="0" xfId="15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 horizontal="fill"/>
    </xf>
    <xf numFmtId="0" fontId="4" fillId="0" borderId="0" xfId="0" applyFont="1" applyBorder="1" applyAlignment="1">
      <alignment horizontal="lef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2" fontId="4" fillId="0" borderId="0" xfId="15" applyNumberFormat="1" applyFont="1" applyAlignment="1">
      <alignment/>
    </xf>
    <xf numFmtId="172" fontId="4" fillId="0" borderId="0" xfId="15" applyNumberFormat="1" applyFont="1" applyAlignment="1">
      <alignment/>
    </xf>
    <xf numFmtId="172" fontId="4" fillId="0" borderId="1" xfId="15" applyNumberFormat="1" applyFont="1" applyBorder="1" applyAlignment="1">
      <alignment/>
    </xf>
    <xf numFmtId="172" fontId="4" fillId="0" borderId="2" xfId="15" applyNumberFormat="1" applyFont="1" applyBorder="1" applyAlignment="1">
      <alignment/>
    </xf>
    <xf numFmtId="172" fontId="4" fillId="0" borderId="2" xfId="15" applyNumberFormat="1" applyFont="1" applyBorder="1" applyAlignment="1" quotePrefix="1">
      <alignment horizontal="left"/>
    </xf>
    <xf numFmtId="49" fontId="4" fillId="0" borderId="2" xfId="15" applyNumberFormat="1" applyFont="1" applyBorder="1" applyAlignment="1" quotePrefix="1">
      <alignment horizontal="fill"/>
    </xf>
    <xf numFmtId="172" fontId="4" fillId="0" borderId="2" xfId="15" applyNumberFormat="1" applyFont="1" applyBorder="1" applyAlignment="1" quotePrefix="1">
      <alignment horizontal="center"/>
    </xf>
    <xf numFmtId="172" fontId="4" fillId="0" borderId="3" xfId="15" applyNumberFormat="1" applyFont="1" applyBorder="1" applyAlignment="1">
      <alignment/>
    </xf>
    <xf numFmtId="172" fontId="4" fillId="0" borderId="0" xfId="15" applyNumberFormat="1" applyFont="1" applyAlignment="1" quotePrefix="1">
      <alignment horizontal="right"/>
    </xf>
    <xf numFmtId="49" fontId="4" fillId="0" borderId="0" xfId="15" applyNumberFormat="1" applyFont="1" applyAlignment="1" quotePrefix="1">
      <alignment horizontal="fill"/>
    </xf>
    <xf numFmtId="17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2" fontId="4" fillId="0" borderId="0" xfId="15" applyNumberFormat="1" applyFont="1" applyAlignment="1" quotePrefix="1">
      <alignment horizontal="center"/>
    </xf>
    <xf numFmtId="172" fontId="4" fillId="0" borderId="0" xfId="0" applyNumberFormat="1" applyFont="1" applyAlignment="1">
      <alignment horizontal="center"/>
    </xf>
    <xf numFmtId="41" fontId="4" fillId="0" borderId="0" xfId="15" applyNumberFormat="1" applyFont="1" applyAlignment="1">
      <alignment/>
    </xf>
    <xf numFmtId="41" fontId="4" fillId="0" borderId="0" xfId="0" applyNumberFormat="1" applyFont="1" applyBorder="1" applyAlignment="1" quotePrefix="1">
      <alignment horizontal="fill"/>
    </xf>
    <xf numFmtId="41" fontId="4" fillId="0" borderId="0" xfId="15" applyNumberFormat="1" applyFont="1" applyAlignment="1" quotePrefix="1">
      <alignment/>
    </xf>
    <xf numFmtId="41" fontId="4" fillId="0" borderId="0" xfId="15" applyNumberFormat="1" applyFont="1" applyBorder="1" applyAlignment="1">
      <alignment/>
    </xf>
    <xf numFmtId="41" fontId="4" fillId="0" borderId="0" xfId="15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41" fontId="4" fillId="0" borderId="0" xfId="15" applyNumberFormat="1" applyFont="1" applyAlignment="1" quotePrefix="1">
      <alignment horizontal="center"/>
    </xf>
    <xf numFmtId="3" fontId="4" fillId="0" borderId="0" xfId="0" applyNumberFormat="1" applyFont="1" applyAlignment="1">
      <alignment horizontal="center"/>
    </xf>
    <xf numFmtId="2" fontId="4" fillId="0" borderId="0" xfId="15" applyFont="1" applyAlignment="1" quotePrefix="1">
      <alignment horizontal="fill"/>
    </xf>
    <xf numFmtId="3" fontId="4" fillId="0" borderId="0" xfId="0" applyNumberFormat="1" applyFont="1" applyAlignment="1" quotePrefix="1">
      <alignment horizontal="center"/>
    </xf>
    <xf numFmtId="41" fontId="4" fillId="0" borderId="0" xfId="15" applyNumberFormat="1" applyFont="1" applyAlignment="1">
      <alignment horizontal="right"/>
    </xf>
    <xf numFmtId="2" fontId="4" fillId="0" borderId="0" xfId="15" applyFont="1" applyAlignment="1" quotePrefix="1">
      <alignment horizontal="left"/>
    </xf>
    <xf numFmtId="41" fontId="4" fillId="0" borderId="0" xfId="15" applyNumberFormat="1" applyFont="1" applyAlignment="1" quotePrefix="1">
      <alignment horizontal="fill"/>
    </xf>
    <xf numFmtId="41" fontId="4" fillId="0" borderId="0" xfId="15" applyNumberFormat="1" applyFont="1" applyAlignment="1">
      <alignment horizontal="center"/>
    </xf>
    <xf numFmtId="41" fontId="4" fillId="0" borderId="0" xfId="15" applyNumberFormat="1" applyFont="1" applyAlignment="1" quotePrefix="1">
      <alignment horizontal="right"/>
    </xf>
    <xf numFmtId="41" fontId="4" fillId="0" borderId="0" xfId="15" applyNumberFormat="1" applyFont="1" applyBorder="1" applyAlignment="1" quotePrefix="1">
      <alignment horizontal="right"/>
    </xf>
    <xf numFmtId="41" fontId="4" fillId="0" borderId="0" xfId="0" applyNumberFormat="1" applyFont="1" applyBorder="1" applyAlignment="1" quotePrefix="1">
      <alignment/>
    </xf>
    <xf numFmtId="172" fontId="4" fillId="0" borderId="2" xfId="15" applyNumberFormat="1" applyFont="1" applyBorder="1" applyAlignment="1">
      <alignment horizontal="center"/>
    </xf>
    <xf numFmtId="175" fontId="4" fillId="0" borderId="0" xfId="15" applyNumberFormat="1" applyFont="1" applyAlignment="1" quotePrefix="1">
      <alignment horizontal="right"/>
    </xf>
    <xf numFmtId="37" fontId="4" fillId="0" borderId="0" xfId="0" applyNumberFormat="1" applyFont="1" applyAlignment="1" quotePrefix="1">
      <alignment horizontal="right"/>
    </xf>
    <xf numFmtId="37" fontId="4" fillId="0" borderId="0" xfId="15" applyNumberFormat="1" applyFont="1" applyAlignment="1" quotePrefix="1">
      <alignment horizontal="right"/>
    </xf>
    <xf numFmtId="37" fontId="4" fillId="0" borderId="0" xfId="0" applyNumberFormat="1" applyFont="1" applyAlignment="1">
      <alignment horizontal="right"/>
    </xf>
    <xf numFmtId="1" fontId="4" fillId="0" borderId="0" xfId="15" applyNumberFormat="1" applyFont="1" applyAlignment="1">
      <alignment/>
    </xf>
    <xf numFmtId="1" fontId="4" fillId="0" borderId="0" xfId="15" applyNumberFormat="1" applyFont="1" applyAlignment="1" quotePrefix="1">
      <alignment horizontal="center"/>
    </xf>
    <xf numFmtId="1" fontId="4" fillId="0" borderId="0" xfId="15" applyNumberFormat="1" applyFont="1" applyAlignment="1" quotePrefix="1">
      <alignment horizontal="right"/>
    </xf>
    <xf numFmtId="1" fontId="4" fillId="0" borderId="0" xfId="15" applyNumberFormat="1" applyFont="1" applyAlignment="1" quotePrefix="1">
      <alignment horizontal="left"/>
    </xf>
    <xf numFmtId="38" fontId="8" fillId="0" borderId="0" xfId="22" applyNumberFormat="1" applyFont="1" applyBorder="1" applyAlignment="1">
      <alignment horizontal="center"/>
      <protection/>
    </xf>
    <xf numFmtId="0" fontId="9" fillId="0" borderId="0" xfId="22" applyFont="1">
      <alignment/>
      <protection/>
    </xf>
    <xf numFmtId="38" fontId="11" fillId="0" borderId="0" xfId="22" applyNumberFormat="1" applyFont="1" applyBorder="1" applyAlignment="1">
      <alignment horizontal="center"/>
      <protection/>
    </xf>
    <xf numFmtId="38" fontId="9" fillId="0" borderId="0" xfId="22" applyNumberFormat="1" applyFont="1" applyAlignment="1">
      <alignment horizontal="center"/>
      <protection/>
    </xf>
    <xf numFmtId="184" fontId="9" fillId="0" borderId="0" xfId="17" applyNumberFormat="1" applyFont="1" applyAlignment="1">
      <alignment/>
    </xf>
    <xf numFmtId="0" fontId="9" fillId="0" borderId="0" xfId="22" applyFont="1" applyBorder="1" applyAlignment="1">
      <alignment horizontal="center"/>
      <protection/>
    </xf>
    <xf numFmtId="0" fontId="9" fillId="0" borderId="0" xfId="22" applyFont="1" applyBorder="1">
      <alignment/>
      <protection/>
    </xf>
    <xf numFmtId="0" fontId="12" fillId="0" borderId="0" xfId="22" applyFont="1" applyBorder="1">
      <alignment/>
      <protection/>
    </xf>
    <xf numFmtId="0" fontId="12" fillId="0" borderId="0" xfId="22" applyFont="1" applyBorder="1" applyAlignment="1">
      <alignment horizontal="center"/>
      <protection/>
    </xf>
    <xf numFmtId="14" fontId="9" fillId="0" borderId="0" xfId="22" applyNumberFormat="1" applyFont="1" applyBorder="1" applyAlignment="1">
      <alignment horizontal="center"/>
      <protection/>
    </xf>
    <xf numFmtId="184" fontId="13" fillId="0" borderId="0" xfId="17" applyNumberFormat="1" applyFont="1" applyBorder="1" applyAlignment="1">
      <alignment/>
    </xf>
    <xf numFmtId="0" fontId="13" fillId="0" borderId="0" xfId="22" applyFont="1" applyBorder="1">
      <alignment/>
      <protection/>
    </xf>
    <xf numFmtId="0" fontId="13" fillId="0" borderId="0" xfId="22" applyFont="1">
      <alignment/>
      <protection/>
    </xf>
    <xf numFmtId="0" fontId="13" fillId="0" borderId="4" xfId="22" applyFont="1" applyBorder="1">
      <alignment/>
      <protection/>
    </xf>
    <xf numFmtId="0" fontId="13" fillId="0" borderId="0" xfId="22" applyFont="1" applyBorder="1" quotePrefix="1">
      <alignment/>
      <protection/>
    </xf>
    <xf numFmtId="188" fontId="12" fillId="0" borderId="0" xfId="17" applyNumberFormat="1" applyFont="1" applyBorder="1" applyAlignment="1">
      <alignment horizontal="center"/>
    </xf>
    <xf numFmtId="188" fontId="12" fillId="0" borderId="0" xfId="22" applyNumberFormat="1" applyFont="1" applyBorder="1" applyAlignment="1">
      <alignment horizontal="center"/>
      <protection/>
    </xf>
    <xf numFmtId="184" fontId="9" fillId="0" borderId="0" xfId="17" applyNumberFormat="1" applyFont="1" applyBorder="1" applyAlignment="1">
      <alignment/>
    </xf>
    <xf numFmtId="38" fontId="10" fillId="0" borderId="0" xfId="22" applyNumberFormat="1" applyFont="1" applyBorder="1" applyAlignment="1">
      <alignment horizontal="left"/>
      <protection/>
    </xf>
    <xf numFmtId="38" fontId="9" fillId="0" borderId="0" xfId="22" applyNumberFormat="1" applyFont="1" applyAlignment="1">
      <alignment horizontal="left"/>
      <protection/>
    </xf>
    <xf numFmtId="184" fontId="12" fillId="0" borderId="0" xfId="17" applyNumberFormat="1" applyFont="1" applyBorder="1" applyAlignment="1">
      <alignment horizontal="center"/>
    </xf>
    <xf numFmtId="184" fontId="9" fillId="0" borderId="0" xfId="17" applyNumberFormat="1" applyFont="1" applyBorder="1" applyAlignment="1">
      <alignment horizontal="center"/>
    </xf>
    <xf numFmtId="0" fontId="4" fillId="0" borderId="0" xfId="22" applyFont="1" applyBorder="1">
      <alignment/>
      <protection/>
    </xf>
    <xf numFmtId="0" fontId="4" fillId="0" borderId="0" xfId="22" applyFont="1" applyBorder="1" applyAlignment="1">
      <alignment horizontal="center"/>
      <protection/>
    </xf>
    <xf numFmtId="41" fontId="4" fillId="0" borderId="4" xfId="15" applyNumberFormat="1" applyFont="1" applyBorder="1" applyAlignment="1">
      <alignment horizontal="center"/>
    </xf>
    <xf numFmtId="41" fontId="4" fillId="0" borderId="4" xfId="15" applyNumberFormat="1" applyFont="1" applyBorder="1" applyAlignment="1">
      <alignment horizontal="right"/>
    </xf>
    <xf numFmtId="41" fontId="4" fillId="0" borderId="4" xfId="15" applyNumberFormat="1" applyFont="1" applyBorder="1" applyAlignment="1" quotePrefix="1">
      <alignment horizontal="center"/>
    </xf>
    <xf numFmtId="41" fontId="4" fillId="0" borderId="5" xfId="15" applyNumberFormat="1" applyFont="1" applyBorder="1" applyAlignment="1">
      <alignment horizontal="right"/>
    </xf>
    <xf numFmtId="41" fontId="4" fillId="0" borderId="5" xfId="15" applyNumberFormat="1" applyFont="1" applyBorder="1" applyAlignment="1" quotePrefix="1">
      <alignment horizontal="right"/>
    </xf>
    <xf numFmtId="41" fontId="4" fillId="0" borderId="5" xfId="0" applyNumberFormat="1" applyFont="1" applyBorder="1" applyAlignment="1" quotePrefix="1">
      <alignment horizontal="fill"/>
    </xf>
    <xf numFmtId="41" fontId="4" fillId="0" borderId="4" xfId="0" applyNumberFormat="1" applyFont="1" applyBorder="1" applyAlignment="1" quotePrefix="1">
      <alignment horizontal="center"/>
    </xf>
    <xf numFmtId="41" fontId="4" fillId="0" borderId="6" xfId="0" applyNumberFormat="1" applyFont="1" applyBorder="1" applyAlignment="1" quotePrefix="1">
      <alignment/>
    </xf>
    <xf numFmtId="172" fontId="4" fillId="0" borderId="0" xfId="15" applyNumberFormat="1" applyFont="1" applyAlignment="1">
      <alignment horizontal="right"/>
    </xf>
    <xf numFmtId="172" fontId="13" fillId="0" borderId="0" xfId="22" applyNumberFormat="1" applyFont="1" applyBorder="1">
      <alignment/>
      <protection/>
    </xf>
    <xf numFmtId="41" fontId="4" fillId="0" borderId="0" xfId="15" applyNumberFormat="1" applyFont="1" applyBorder="1" applyAlignment="1">
      <alignment horizontal="right"/>
    </xf>
    <xf numFmtId="41" fontId="4" fillId="0" borderId="0" xfId="15" applyNumberFormat="1" applyFont="1" applyBorder="1" applyAlignment="1" quotePrefix="1">
      <alignment horizontal="fill"/>
    </xf>
    <xf numFmtId="41" fontId="4" fillId="0" borderId="0" xfId="15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188" fontId="12" fillId="0" borderId="0" xfId="22" applyNumberFormat="1" applyFont="1" applyBorder="1" applyAlignment="1">
      <alignment horizontal="left"/>
      <protection/>
    </xf>
    <xf numFmtId="14" fontId="9" fillId="0" borderId="0" xfId="22" applyNumberFormat="1" applyFont="1" applyBorder="1" applyAlignment="1" quotePrefix="1">
      <alignment horizontal="center"/>
      <protection/>
    </xf>
    <xf numFmtId="0" fontId="4" fillId="0" borderId="0" xfId="0" applyFont="1" applyBorder="1" applyAlignment="1" quotePrefix="1">
      <alignment/>
    </xf>
    <xf numFmtId="41" fontId="4" fillId="0" borderId="4" xfId="15" applyNumberFormat="1" applyFont="1" applyBorder="1" applyAlignment="1" quotePrefix="1">
      <alignment horizontal="right"/>
    </xf>
    <xf numFmtId="38" fontId="9" fillId="0" borderId="0" xfId="22" applyNumberFormat="1" applyFont="1" applyAlignment="1">
      <alignment horizontal="center"/>
      <protection/>
    </xf>
    <xf numFmtId="38" fontId="14" fillId="0" borderId="0" xfId="22" applyNumberFormat="1" applyFont="1" applyAlignment="1">
      <alignment horizontal="left"/>
      <protection/>
    </xf>
    <xf numFmtId="0" fontId="9" fillId="0" borderId="0" xfId="22" applyFont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38" fontId="15" fillId="0" borderId="0" xfId="22" applyNumberFormat="1" applyFont="1" applyBorder="1" applyAlignment="1">
      <alignment horizontal="left"/>
      <protection/>
    </xf>
    <xf numFmtId="38" fontId="10" fillId="0" borderId="0" xfId="22" applyNumberFormat="1" applyFont="1" applyBorder="1" applyAlignment="1">
      <alignment horizontal="left"/>
      <protection/>
    </xf>
    <xf numFmtId="38" fontId="9" fillId="0" borderId="0" xfId="22" applyNumberFormat="1" applyFont="1" applyAlignment="1">
      <alignment horizontal="left"/>
      <protection/>
    </xf>
    <xf numFmtId="38" fontId="16" fillId="0" borderId="0" xfId="22" applyNumberFormat="1" applyFont="1" applyAlignment="1">
      <alignment horizontal="left"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"/>
    </xf>
  </cellXfs>
  <cellStyles count="10">
    <cellStyle name="Normal" xfId="0"/>
    <cellStyle name="Comma" xfId="15"/>
    <cellStyle name="Comma [0]" xfId="16"/>
    <cellStyle name="Comma_RCORP KLSE BS" xfId="17"/>
    <cellStyle name="Currency" xfId="18"/>
    <cellStyle name="Currency [0]" xfId="19"/>
    <cellStyle name="Followed Hyperlink" xfId="20"/>
    <cellStyle name="Hyperlink" xfId="21"/>
    <cellStyle name="Normal_RCORP KLSE B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7109375" style="53" customWidth="1"/>
    <col min="2" max="2" width="36.00390625" style="53" customWidth="1"/>
    <col min="3" max="3" width="14.140625" style="53" customWidth="1"/>
    <col min="4" max="4" width="13.8515625" style="56" customWidth="1"/>
    <col min="5" max="6" width="13.8515625" style="53" customWidth="1"/>
    <col min="7" max="7" width="0.5625" style="53" customWidth="1"/>
    <col min="8" max="16384" width="9.140625" style="53" customWidth="1"/>
  </cols>
  <sheetData>
    <row r="1" spans="1:7" ht="16.5" customHeight="1">
      <c r="A1" s="98" t="s">
        <v>77</v>
      </c>
      <c r="B1" s="98"/>
      <c r="C1" s="98"/>
      <c r="D1" s="98"/>
      <c r="E1" s="98"/>
      <c r="F1" s="98"/>
      <c r="G1" s="52"/>
    </row>
    <row r="2" spans="1:7" ht="10.5" customHeight="1">
      <c r="A2" s="99" t="s">
        <v>0</v>
      </c>
      <c r="B2" s="99"/>
      <c r="C2" s="99"/>
      <c r="D2" s="99"/>
      <c r="E2" s="99"/>
      <c r="F2" s="99"/>
      <c r="G2" s="54"/>
    </row>
    <row r="3" spans="1:7" ht="12.75">
      <c r="A3" s="70"/>
      <c r="B3" s="70"/>
      <c r="C3" s="70"/>
      <c r="D3" s="70"/>
      <c r="E3" s="70"/>
      <c r="F3" s="70"/>
      <c r="G3" s="54"/>
    </row>
    <row r="4" spans="1:7" ht="12.75">
      <c r="A4" s="101" t="s">
        <v>76</v>
      </c>
      <c r="B4" s="101"/>
      <c r="C4" s="101"/>
      <c r="D4" s="101"/>
      <c r="E4" s="101"/>
      <c r="F4" s="101"/>
      <c r="G4" s="54"/>
    </row>
    <row r="5" spans="1:7" ht="12.75">
      <c r="A5" s="100" t="s">
        <v>121</v>
      </c>
      <c r="B5" s="100"/>
      <c r="C5" s="100"/>
      <c r="D5" s="100"/>
      <c r="E5" s="100"/>
      <c r="F5" s="100"/>
      <c r="G5" s="55"/>
    </row>
    <row r="6" spans="1:7" ht="12.75">
      <c r="A6" s="100" t="s">
        <v>60</v>
      </c>
      <c r="B6" s="100"/>
      <c r="C6" s="100"/>
      <c r="D6" s="100"/>
      <c r="E6" s="100"/>
      <c r="F6" s="100"/>
      <c r="G6" s="55"/>
    </row>
    <row r="7" spans="1:7" ht="12.75">
      <c r="A7" s="71"/>
      <c r="B7" s="71"/>
      <c r="C7" s="71"/>
      <c r="D7" s="71"/>
      <c r="E7" s="71"/>
      <c r="F7" s="71"/>
      <c r="G7" s="55"/>
    </row>
    <row r="8" spans="1:7" ht="12.75">
      <c r="A8" s="95" t="s">
        <v>78</v>
      </c>
      <c r="B8" s="95"/>
      <c r="C8" s="95"/>
      <c r="D8" s="95"/>
      <c r="E8" s="95"/>
      <c r="F8" s="95"/>
      <c r="G8" s="55"/>
    </row>
    <row r="9" spans="3:7" s="58" customFormat="1" ht="12.75">
      <c r="C9" s="97" t="s">
        <v>61</v>
      </c>
      <c r="D9" s="97"/>
      <c r="E9" s="97" t="s">
        <v>62</v>
      </c>
      <c r="F9" s="97"/>
      <c r="G9" s="57"/>
    </row>
    <row r="10" spans="3:7" s="59" customFormat="1" ht="11.25">
      <c r="C10" s="60" t="s">
        <v>63</v>
      </c>
      <c r="D10" s="72" t="s">
        <v>64</v>
      </c>
      <c r="E10" s="60" t="s">
        <v>63</v>
      </c>
      <c r="F10" s="60" t="s">
        <v>64</v>
      </c>
      <c r="G10" s="60"/>
    </row>
    <row r="11" spans="3:7" s="59" customFormat="1" ht="11.25">
      <c r="C11" s="60" t="s">
        <v>65</v>
      </c>
      <c r="D11" s="72" t="s">
        <v>66</v>
      </c>
      <c r="E11" s="60" t="s">
        <v>65</v>
      </c>
      <c r="F11" s="60" t="s">
        <v>66</v>
      </c>
      <c r="G11" s="60"/>
    </row>
    <row r="12" spans="3:7" s="59" customFormat="1" ht="11.25">
      <c r="C12" s="60" t="s">
        <v>67</v>
      </c>
      <c r="D12" s="72" t="s">
        <v>67</v>
      </c>
      <c r="E12" s="60" t="s">
        <v>68</v>
      </c>
      <c r="F12" s="60" t="s">
        <v>69</v>
      </c>
      <c r="G12" s="60"/>
    </row>
    <row r="13" spans="3:7" s="58" customFormat="1" ht="12.75">
      <c r="C13" s="91" t="s">
        <v>119</v>
      </c>
      <c r="D13" s="91" t="s">
        <v>120</v>
      </c>
      <c r="E13" s="91" t="str">
        <f>C13</f>
        <v>30/9/2004</v>
      </c>
      <c r="F13" s="91" t="str">
        <f>D13</f>
        <v>30/09/2003</v>
      </c>
      <c r="G13" s="61"/>
    </row>
    <row r="14" spans="3:7" s="58" customFormat="1" ht="12.75">
      <c r="C14" s="57" t="s">
        <v>70</v>
      </c>
      <c r="D14" s="73" t="s">
        <v>70</v>
      </c>
      <c r="E14" s="57" t="s">
        <v>70</v>
      </c>
      <c r="F14" s="57" t="s">
        <v>70</v>
      </c>
      <c r="G14" s="57"/>
    </row>
    <row r="15" spans="1:7" s="63" customFormat="1" ht="15">
      <c r="A15" s="66"/>
      <c r="B15" s="23" t="s">
        <v>38</v>
      </c>
      <c r="C15" s="29">
        <f>E15-31320</f>
        <v>22828</v>
      </c>
      <c r="D15" s="29">
        <v>18794</v>
      </c>
      <c r="E15" s="29">
        <v>54148</v>
      </c>
      <c r="F15" s="29">
        <v>52651</v>
      </c>
      <c r="G15" s="62"/>
    </row>
    <row r="16" spans="2:7" s="63" customFormat="1" ht="15">
      <c r="B16" s="23"/>
      <c r="C16" s="7"/>
      <c r="D16" s="7"/>
      <c r="E16" s="7"/>
      <c r="F16" s="7"/>
      <c r="G16" s="62"/>
    </row>
    <row r="17" spans="1:8" s="64" customFormat="1" ht="15">
      <c r="A17" s="63"/>
      <c r="B17" s="1" t="s">
        <v>19</v>
      </c>
      <c r="C17" s="29">
        <f>E17+30509</f>
        <v>-21651</v>
      </c>
      <c r="D17" s="29">
        <v>-16279</v>
      </c>
      <c r="E17" s="26">
        <v>-52160</v>
      </c>
      <c r="F17" s="29">
        <v>-44942</v>
      </c>
      <c r="G17" s="62"/>
      <c r="H17" s="63"/>
    </row>
    <row r="18" spans="1:8" s="64" customFormat="1" ht="15">
      <c r="A18" s="66"/>
      <c r="B18" s="2"/>
      <c r="C18" s="7" t="s">
        <v>2</v>
      </c>
      <c r="D18" s="7" t="s">
        <v>2</v>
      </c>
      <c r="E18" s="7" t="s">
        <v>2</v>
      </c>
      <c r="F18" s="7" t="s">
        <v>2</v>
      </c>
      <c r="G18" s="62"/>
      <c r="H18" s="63"/>
    </row>
    <row r="19" spans="1:8" s="64" customFormat="1" ht="15">
      <c r="A19" s="63"/>
      <c r="B19" s="1" t="s">
        <v>29</v>
      </c>
      <c r="C19" s="27">
        <f>SUM(C15:C18)</f>
        <v>1177</v>
      </c>
      <c r="D19" s="27">
        <f>SUM(D15:D18)</f>
        <v>2515</v>
      </c>
      <c r="E19" s="27">
        <f>SUM(E15:E18)</f>
        <v>1988</v>
      </c>
      <c r="F19" s="27">
        <f>SUM(F15:F18)</f>
        <v>7709</v>
      </c>
      <c r="G19" s="62"/>
      <c r="H19" s="63"/>
    </row>
    <row r="20" spans="1:8" s="64" customFormat="1" ht="15">
      <c r="A20" s="63"/>
      <c r="B20" s="1"/>
      <c r="C20" s="27"/>
      <c r="D20" s="27"/>
      <c r="E20" s="27"/>
      <c r="F20" s="27"/>
      <c r="G20" s="62"/>
      <c r="H20" s="63"/>
    </row>
    <row r="21" spans="1:8" s="64" customFormat="1" ht="15">
      <c r="A21" s="63"/>
      <c r="B21" s="1" t="s">
        <v>30</v>
      </c>
      <c r="C21" s="29">
        <f>E21-89</f>
        <v>30</v>
      </c>
      <c r="D21" s="26">
        <v>1</v>
      </c>
      <c r="E21" s="26">
        <v>119</v>
      </c>
      <c r="F21" s="29">
        <v>56</v>
      </c>
      <c r="G21" s="62"/>
      <c r="H21" s="63"/>
    </row>
    <row r="22" spans="1:8" s="64" customFormat="1" ht="15">
      <c r="A22" s="63"/>
      <c r="B22" s="1"/>
      <c r="C22" s="26"/>
      <c r="D22" s="26"/>
      <c r="E22" s="26"/>
      <c r="F22" s="26"/>
      <c r="G22" s="62"/>
      <c r="H22" s="63"/>
    </row>
    <row r="23" spans="1:8" s="64" customFormat="1" ht="15">
      <c r="A23" s="63"/>
      <c r="B23" s="1" t="s">
        <v>41</v>
      </c>
      <c r="C23" s="29">
        <f>E23+1390</f>
        <v>-660</v>
      </c>
      <c r="D23" s="26">
        <v>-788</v>
      </c>
      <c r="E23" s="26">
        <v>-2050</v>
      </c>
      <c r="F23" s="29">
        <v>-2433</v>
      </c>
      <c r="G23" s="62"/>
      <c r="H23" s="63"/>
    </row>
    <row r="24" spans="1:8" s="64" customFormat="1" ht="15">
      <c r="A24" s="63"/>
      <c r="B24" s="1"/>
      <c r="C24" s="26"/>
      <c r="D24" s="26"/>
      <c r="E24" s="26"/>
      <c r="F24" s="26"/>
      <c r="G24" s="62"/>
      <c r="H24" s="63"/>
    </row>
    <row r="25" spans="1:8" s="64" customFormat="1" ht="15">
      <c r="A25" s="63"/>
      <c r="B25" s="1" t="s">
        <v>42</v>
      </c>
      <c r="C25" s="29">
        <f>E25+2361</f>
        <v>-1685</v>
      </c>
      <c r="D25" s="26">
        <v>-1049</v>
      </c>
      <c r="E25" s="26">
        <v>-4046</v>
      </c>
      <c r="F25" s="29">
        <v>-3145</v>
      </c>
      <c r="G25" s="62"/>
      <c r="H25" s="63"/>
    </row>
    <row r="26" spans="1:8" s="64" customFormat="1" ht="15">
      <c r="A26" s="63"/>
      <c r="B26" s="1"/>
      <c r="C26" s="7" t="s">
        <v>2</v>
      </c>
      <c r="D26" s="7" t="s">
        <v>2</v>
      </c>
      <c r="E26" s="7" t="s">
        <v>2</v>
      </c>
      <c r="F26" s="7" t="s">
        <v>2</v>
      </c>
      <c r="G26" s="62"/>
      <c r="H26" s="63"/>
    </row>
    <row r="27" spans="1:8" s="64" customFormat="1" ht="15">
      <c r="A27" s="63"/>
      <c r="B27" s="10" t="s">
        <v>107</v>
      </c>
      <c r="C27" s="26">
        <f>SUM(C19:C26)</f>
        <v>-1138</v>
      </c>
      <c r="D27" s="26">
        <f>SUM(D19:D26)</f>
        <v>679</v>
      </c>
      <c r="E27" s="26">
        <f>SUM(E19:E26)</f>
        <v>-3989</v>
      </c>
      <c r="F27" s="26">
        <f>SUM(F19:F26)</f>
        <v>2187</v>
      </c>
      <c r="G27" s="62"/>
      <c r="H27" s="63"/>
    </row>
    <row r="28" spans="1:8" s="64" customFormat="1" ht="15">
      <c r="A28" s="63"/>
      <c r="B28" s="1"/>
      <c r="C28" s="26"/>
      <c r="D28" s="26"/>
      <c r="E28" s="26"/>
      <c r="F28" s="26"/>
      <c r="G28" s="62"/>
      <c r="H28" s="63"/>
    </row>
    <row r="29" spans="1:8" s="64" customFormat="1" ht="15">
      <c r="A29" s="63"/>
      <c r="B29" s="1" t="s">
        <v>39</v>
      </c>
      <c r="C29" s="29">
        <f>E29+640</f>
        <v>-349</v>
      </c>
      <c r="D29" s="26">
        <v>-284</v>
      </c>
      <c r="E29" s="26">
        <v>-989</v>
      </c>
      <c r="F29" s="29">
        <v>-596</v>
      </c>
      <c r="G29" s="62"/>
      <c r="H29" s="63"/>
    </row>
    <row r="30" spans="1:8" s="64" customFormat="1" ht="15">
      <c r="A30" s="63"/>
      <c r="B30" s="1"/>
      <c r="C30" s="7" t="s">
        <v>2</v>
      </c>
      <c r="D30" s="7" t="s">
        <v>2</v>
      </c>
      <c r="E30" s="7" t="s">
        <v>2</v>
      </c>
      <c r="F30" s="7" t="s">
        <v>2</v>
      </c>
      <c r="G30" s="62"/>
      <c r="H30" s="63"/>
    </row>
    <row r="31" spans="1:8" s="64" customFormat="1" ht="15">
      <c r="A31" s="63"/>
      <c r="B31" s="4" t="s">
        <v>108</v>
      </c>
      <c r="C31" s="28">
        <f>SUM(C27:C30)</f>
        <v>-1487</v>
      </c>
      <c r="D31" s="28">
        <f>SUM(D27:D30)</f>
        <v>395</v>
      </c>
      <c r="E31" s="28">
        <f>SUM(E27:E30)</f>
        <v>-4978</v>
      </c>
      <c r="F31" s="28">
        <f>SUM(F27:F30)</f>
        <v>1591</v>
      </c>
      <c r="G31" s="62"/>
      <c r="H31" s="63"/>
    </row>
    <row r="32" spans="1:8" s="64" customFormat="1" ht="15">
      <c r="A32" s="63"/>
      <c r="B32" s="1"/>
      <c r="C32" s="26"/>
      <c r="D32" s="26"/>
      <c r="E32" s="26"/>
      <c r="F32" s="26"/>
      <c r="G32" s="62"/>
      <c r="H32" s="63"/>
    </row>
    <row r="33" spans="1:8" s="64" customFormat="1" ht="15">
      <c r="A33" s="63"/>
      <c r="B33" s="1" t="s">
        <v>109</v>
      </c>
      <c r="C33" s="29">
        <f>E33-848</f>
        <v>365</v>
      </c>
      <c r="D33" s="26">
        <v>-15</v>
      </c>
      <c r="E33" s="26">
        <v>1213</v>
      </c>
      <c r="F33" s="26">
        <v>-376</v>
      </c>
      <c r="G33" s="62"/>
      <c r="H33" s="63"/>
    </row>
    <row r="34" spans="1:8" s="64" customFormat="1" ht="15">
      <c r="A34" s="63"/>
      <c r="B34" s="4"/>
      <c r="C34" s="7" t="s">
        <v>2</v>
      </c>
      <c r="D34" s="7" t="s">
        <v>2</v>
      </c>
      <c r="E34" s="7" t="s">
        <v>2</v>
      </c>
      <c r="F34" s="7" t="s">
        <v>2</v>
      </c>
      <c r="G34" s="62"/>
      <c r="H34" s="63"/>
    </row>
    <row r="35" spans="1:8" s="64" customFormat="1" ht="15">
      <c r="A35" s="63"/>
      <c r="B35" s="4" t="s">
        <v>110</v>
      </c>
      <c r="C35" s="26">
        <f>SUM(C31:C34)</f>
        <v>-1122</v>
      </c>
      <c r="D35" s="26">
        <f>SUM(D31:D34)</f>
        <v>380</v>
      </c>
      <c r="E35" s="26">
        <f>SUM(E31:E34)</f>
        <v>-3765</v>
      </c>
      <c r="F35" s="26">
        <f>SUM(F31:F34)</f>
        <v>1215</v>
      </c>
      <c r="G35" s="62"/>
      <c r="H35" s="63"/>
    </row>
    <row r="36" spans="1:8" s="64" customFormat="1" ht="15">
      <c r="A36" s="63"/>
      <c r="B36" s="1"/>
      <c r="C36" s="26"/>
      <c r="D36" s="26"/>
      <c r="E36" s="26"/>
      <c r="F36" s="26"/>
      <c r="G36" s="62"/>
      <c r="H36" s="63"/>
    </row>
    <row r="37" spans="1:8" s="64" customFormat="1" ht="15">
      <c r="A37" s="63"/>
      <c r="B37" s="1" t="s">
        <v>10</v>
      </c>
      <c r="C37" s="29">
        <f>E37+31</f>
        <v>-10</v>
      </c>
      <c r="D37" s="26">
        <v>-15</v>
      </c>
      <c r="E37" s="29">
        <v>-41</v>
      </c>
      <c r="F37" s="26">
        <v>-45</v>
      </c>
      <c r="G37" s="62"/>
      <c r="H37" s="63"/>
    </row>
    <row r="38" spans="1:8" s="64" customFormat="1" ht="15">
      <c r="A38" s="63"/>
      <c r="B38" s="1"/>
      <c r="C38" s="7" t="s">
        <v>2</v>
      </c>
      <c r="D38" s="7" t="s">
        <v>2</v>
      </c>
      <c r="E38" s="7" t="s">
        <v>2</v>
      </c>
      <c r="F38" s="7" t="s">
        <v>2</v>
      </c>
      <c r="G38" s="62"/>
      <c r="H38" s="63"/>
    </row>
    <row r="39" spans="1:8" s="64" customFormat="1" ht="15">
      <c r="A39" s="63"/>
      <c r="B39" s="4" t="s">
        <v>117</v>
      </c>
      <c r="C39" s="30">
        <f>SUM(C35:C38)</f>
        <v>-1132</v>
      </c>
      <c r="D39" s="30">
        <f>SUM(D35:D38)</f>
        <v>365</v>
      </c>
      <c r="E39" s="30">
        <f>SUM(E35:E38)</f>
        <v>-3806</v>
      </c>
      <c r="F39" s="30">
        <f>SUM(F35:F38)</f>
        <v>1170</v>
      </c>
      <c r="G39" s="62"/>
      <c r="H39" s="63"/>
    </row>
    <row r="40" spans="1:8" s="64" customFormat="1" ht="15">
      <c r="A40" s="63"/>
      <c r="B40" s="10"/>
      <c r="C40" s="7" t="s">
        <v>3</v>
      </c>
      <c r="D40" s="7" t="s">
        <v>3</v>
      </c>
      <c r="E40" s="7" t="s">
        <v>3</v>
      </c>
      <c r="F40" s="7" t="s">
        <v>3</v>
      </c>
      <c r="G40" s="62"/>
      <c r="H40" s="63"/>
    </row>
    <row r="41" spans="1:8" s="64" customFormat="1" ht="15">
      <c r="A41" s="63"/>
      <c r="B41" s="10"/>
      <c r="C41" s="29"/>
      <c r="D41" s="29"/>
      <c r="E41" s="29"/>
      <c r="F41" s="29"/>
      <c r="G41" s="62"/>
      <c r="H41" s="63"/>
    </row>
    <row r="42" spans="1:8" s="64" customFormat="1" ht="15">
      <c r="A42" s="63"/>
      <c r="B42" s="4" t="s">
        <v>49</v>
      </c>
      <c r="C42" s="26">
        <v>0</v>
      </c>
      <c r="D42" s="26">
        <v>0</v>
      </c>
      <c r="E42" s="26">
        <v>0</v>
      </c>
      <c r="F42" s="26">
        <v>0</v>
      </c>
      <c r="G42" s="62"/>
      <c r="H42" s="63"/>
    </row>
    <row r="43" spans="1:8" s="64" customFormat="1" ht="15">
      <c r="A43" s="66"/>
      <c r="B43" s="1"/>
      <c r="C43" s="7" t="s">
        <v>3</v>
      </c>
      <c r="D43" s="7" t="s">
        <v>3</v>
      </c>
      <c r="E43" s="7" t="s">
        <v>3</v>
      </c>
      <c r="F43" s="7" t="s">
        <v>3</v>
      </c>
      <c r="G43" s="62"/>
      <c r="H43" s="63"/>
    </row>
    <row r="44" spans="1:8" s="64" customFormat="1" ht="15">
      <c r="A44" s="63"/>
      <c r="B44" s="1"/>
      <c r="C44" s="7"/>
      <c r="D44" s="7"/>
      <c r="E44" s="7"/>
      <c r="F44" s="7"/>
      <c r="G44" s="62"/>
      <c r="H44" s="63"/>
    </row>
    <row r="45" spans="1:8" s="64" customFormat="1" ht="15">
      <c r="A45" s="63"/>
      <c r="B45" s="4" t="s">
        <v>56</v>
      </c>
      <c r="C45" s="44">
        <f>100*C39/balancesheet!C40</f>
        <v>-5.395614871306006</v>
      </c>
      <c r="D45" s="44">
        <f>100*D39/balancesheet!D40</f>
        <v>1.7397521448999047</v>
      </c>
      <c r="E45" s="44">
        <f>100*E39/balancesheet!C40</f>
        <v>-18.141086749285034</v>
      </c>
      <c r="F45" s="44">
        <f>100*F39/balancesheet!D40</f>
        <v>5.5767397521449</v>
      </c>
      <c r="G45" s="62"/>
      <c r="H45" s="63"/>
    </row>
    <row r="46" spans="1:8" s="65" customFormat="1" ht="13.5" customHeight="1">
      <c r="A46" s="63"/>
      <c r="B46" s="63"/>
      <c r="C46" s="7" t="s">
        <v>3</v>
      </c>
      <c r="D46" s="7" t="s">
        <v>3</v>
      </c>
      <c r="E46" s="7" t="s">
        <v>3</v>
      </c>
      <c r="F46" s="7" t="s">
        <v>3</v>
      </c>
      <c r="G46" s="63"/>
      <c r="H46" s="63"/>
    </row>
    <row r="47" spans="1:4" ht="12.75">
      <c r="A47" s="58"/>
      <c r="C47" s="58"/>
      <c r="D47" s="69"/>
    </row>
    <row r="48" spans="1:6" ht="12.75">
      <c r="A48" s="94" t="s">
        <v>79</v>
      </c>
      <c r="B48" s="94"/>
      <c r="C48" s="94"/>
      <c r="D48" s="94"/>
      <c r="E48" s="94"/>
      <c r="F48" s="94"/>
    </row>
    <row r="49" spans="1:6" ht="12.75">
      <c r="A49" s="96" t="s">
        <v>94</v>
      </c>
      <c r="B49" s="96"/>
      <c r="C49" s="96"/>
      <c r="D49" s="96"/>
      <c r="E49" s="96"/>
      <c r="F49" s="96"/>
    </row>
  </sheetData>
  <mergeCells count="10">
    <mergeCell ref="A1:F1"/>
    <mergeCell ref="A2:F2"/>
    <mergeCell ref="A5:F5"/>
    <mergeCell ref="A6:F6"/>
    <mergeCell ref="A4:F4"/>
    <mergeCell ref="A48:F48"/>
    <mergeCell ref="A8:F8"/>
    <mergeCell ref="A49:F49"/>
    <mergeCell ref="E9:F9"/>
    <mergeCell ref="C9:D9"/>
  </mergeCells>
  <printOptions/>
  <pageMargins left="0.59" right="0.31" top="0.6" bottom="0.21" header="0.25" footer="0.21"/>
  <pageSetup horizontalDpi="600" verticalDpi="600" orientation="portrait" paperSize="9" scale="90" r:id="rId1"/>
  <headerFooter alignWithMargins="0">
    <oddFooter>&amp;RSection A - Page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D1"/>
    </sheetView>
  </sheetViews>
  <sheetFormatPr defaultColWidth="9.140625" defaultRowHeight="12.75"/>
  <cols>
    <col min="1" max="1" width="2.140625" style="53" customWidth="1"/>
    <col min="2" max="2" width="47.421875" style="53" customWidth="1"/>
    <col min="3" max="3" width="14.140625" style="53" customWidth="1"/>
    <col min="4" max="4" width="14.140625" style="56" customWidth="1"/>
    <col min="5" max="5" width="6.421875" style="53" customWidth="1"/>
    <col min="6" max="16384" width="9.140625" style="53" customWidth="1"/>
  </cols>
  <sheetData>
    <row r="1" spans="1:5" ht="16.5" customHeight="1">
      <c r="A1" s="98" t="s">
        <v>77</v>
      </c>
      <c r="B1" s="98"/>
      <c r="C1" s="98"/>
      <c r="D1" s="98"/>
      <c r="E1" s="52"/>
    </row>
    <row r="2" spans="1:5" ht="10.5" customHeight="1">
      <c r="A2" s="99" t="s">
        <v>0</v>
      </c>
      <c r="B2" s="99"/>
      <c r="C2" s="99"/>
      <c r="D2" s="99"/>
      <c r="E2" s="54"/>
    </row>
    <row r="3" spans="1:5" ht="12.75">
      <c r="A3" s="70"/>
      <c r="B3" s="70"/>
      <c r="C3" s="70"/>
      <c r="D3" s="70"/>
      <c r="E3" s="54"/>
    </row>
    <row r="4" spans="1:5" ht="12.75">
      <c r="A4" s="101" t="s">
        <v>76</v>
      </c>
      <c r="B4" s="101"/>
      <c r="C4" s="101"/>
      <c r="D4" s="101"/>
      <c r="E4" s="54"/>
    </row>
    <row r="5" spans="1:7" ht="12.75">
      <c r="A5" s="71" t="str">
        <f>'income statement'!A5:F5</f>
        <v>Quarterly report on consolidated results for the 3rd quarter ended 30 September 2004.</v>
      </c>
      <c r="B5" s="71"/>
      <c r="C5" s="71"/>
      <c r="D5" s="71"/>
      <c r="E5" s="71"/>
      <c r="F5" s="71"/>
      <c r="G5" s="55"/>
    </row>
    <row r="6" spans="1:5" ht="12.75">
      <c r="A6" s="100" t="s">
        <v>60</v>
      </c>
      <c r="B6" s="100"/>
      <c r="C6" s="100"/>
      <c r="D6" s="100"/>
      <c r="E6" s="55"/>
    </row>
    <row r="7" spans="1:5" ht="12.75">
      <c r="A7" s="71"/>
      <c r="B7" s="71"/>
      <c r="C7" s="71"/>
      <c r="D7" s="71"/>
      <c r="E7" s="55"/>
    </row>
    <row r="8" spans="1:5" ht="12.75">
      <c r="A8" s="95" t="s">
        <v>86</v>
      </c>
      <c r="B8" s="95"/>
      <c r="C8" s="95"/>
      <c r="D8" s="95"/>
      <c r="E8" s="55"/>
    </row>
    <row r="9" spans="3:5" s="58" customFormat="1" ht="12.75">
      <c r="C9" s="67" t="s">
        <v>71</v>
      </c>
      <c r="D9" s="90" t="s">
        <v>72</v>
      </c>
      <c r="E9" s="57"/>
    </row>
    <row r="10" spans="3:5" s="59" customFormat="1" ht="11.25">
      <c r="C10" s="67" t="s">
        <v>73</v>
      </c>
      <c r="D10" s="68" t="s">
        <v>74</v>
      </c>
      <c r="E10" s="60"/>
    </row>
    <row r="11" spans="3:5" s="59" customFormat="1" ht="11.25">
      <c r="C11" s="67" t="s">
        <v>67</v>
      </c>
      <c r="D11" s="68" t="s">
        <v>75</v>
      </c>
      <c r="E11" s="60"/>
    </row>
    <row r="12" spans="3:5" s="58" customFormat="1" ht="12.75">
      <c r="C12" s="61" t="str">
        <f>'income statement'!C13</f>
        <v>30/9/2004</v>
      </c>
      <c r="D12" s="91" t="s">
        <v>92</v>
      </c>
      <c r="E12" s="61"/>
    </row>
    <row r="13" spans="3:5" s="58" customFormat="1" ht="12.75">
      <c r="C13" s="57" t="s">
        <v>70</v>
      </c>
      <c r="D13" s="73" t="s">
        <v>70</v>
      </c>
      <c r="E13" s="57"/>
    </row>
    <row r="14" spans="1:6" s="63" customFormat="1" ht="15">
      <c r="A14" s="66"/>
      <c r="B14" s="10" t="s">
        <v>25</v>
      </c>
      <c r="C14" s="12">
        <v>53418</v>
      </c>
      <c r="D14" s="12">
        <v>57939</v>
      </c>
      <c r="E14" s="62"/>
      <c r="F14" s="85"/>
    </row>
    <row r="15" spans="1:6" s="63" customFormat="1" ht="15">
      <c r="A15" s="66"/>
      <c r="B15" s="4" t="s">
        <v>93</v>
      </c>
      <c r="C15" s="12">
        <v>35</v>
      </c>
      <c r="D15" s="12">
        <v>35</v>
      </c>
      <c r="E15" s="62"/>
      <c r="F15" s="85"/>
    </row>
    <row r="16" spans="1:6" s="64" customFormat="1" ht="15">
      <c r="A16" s="63"/>
      <c r="B16" s="4"/>
      <c r="C16" s="12"/>
      <c r="D16" s="12"/>
      <c r="E16" s="62"/>
      <c r="F16" s="63"/>
    </row>
    <row r="17" spans="1:6" s="64" customFormat="1" ht="13.5" customHeight="1">
      <c r="A17" s="66"/>
      <c r="B17" s="1" t="s">
        <v>4</v>
      </c>
      <c r="C17" s="14"/>
      <c r="D17" s="14"/>
      <c r="E17" s="62"/>
      <c r="F17" s="63"/>
    </row>
    <row r="18" spans="1:6" s="64" customFormat="1" ht="15">
      <c r="A18" s="63"/>
      <c r="B18" s="10" t="s">
        <v>27</v>
      </c>
      <c r="C18" s="15">
        <v>12390</v>
      </c>
      <c r="D18" s="15">
        <v>5531</v>
      </c>
      <c r="E18" s="62"/>
      <c r="F18" s="85"/>
    </row>
    <row r="19" spans="1:6" s="64" customFormat="1" ht="15">
      <c r="A19" s="63"/>
      <c r="B19" s="4" t="s">
        <v>51</v>
      </c>
      <c r="C19" s="16">
        <v>25087</v>
      </c>
      <c r="D19" s="16">
        <v>19538</v>
      </c>
      <c r="E19" s="62"/>
      <c r="F19" s="85"/>
    </row>
    <row r="20" spans="1:6" s="64" customFormat="1" ht="15">
      <c r="A20" s="63"/>
      <c r="B20" s="10" t="s">
        <v>26</v>
      </c>
      <c r="C20" s="43">
        <v>283</v>
      </c>
      <c r="D20" s="43">
        <v>252</v>
      </c>
      <c r="E20" s="62"/>
      <c r="F20" s="85"/>
    </row>
    <row r="21" spans="1:6" s="64" customFormat="1" ht="15">
      <c r="A21" s="63"/>
      <c r="B21" s="10" t="s">
        <v>5</v>
      </c>
      <c r="C21" s="15">
        <v>1739</v>
      </c>
      <c r="D21" s="15">
        <v>969</v>
      </c>
      <c r="E21" s="62"/>
      <c r="F21" s="85"/>
    </row>
    <row r="22" spans="1:6" s="64" customFormat="1" ht="7.5" customHeight="1">
      <c r="A22" s="63"/>
      <c r="B22" s="1"/>
      <c r="C22" s="17" t="s">
        <v>2</v>
      </c>
      <c r="D22" s="17" t="s">
        <v>2</v>
      </c>
      <c r="E22" s="62"/>
      <c r="F22" s="63"/>
    </row>
    <row r="23" spans="1:6" s="64" customFormat="1" ht="15">
      <c r="A23" s="63"/>
      <c r="B23" s="1"/>
      <c r="C23" s="15">
        <f>SUM(C18:C22)</f>
        <v>39499</v>
      </c>
      <c r="D23" s="15">
        <f>SUM(D18:D22)</f>
        <v>26290</v>
      </c>
      <c r="E23" s="62"/>
      <c r="F23" s="63"/>
    </row>
    <row r="24" spans="1:6" s="64" customFormat="1" ht="9" customHeight="1">
      <c r="A24" s="63"/>
      <c r="B24" s="2"/>
      <c r="C24" s="17" t="s">
        <v>2</v>
      </c>
      <c r="D24" s="17" t="s">
        <v>2</v>
      </c>
      <c r="E24" s="62"/>
      <c r="F24" s="63"/>
    </row>
    <row r="25" spans="1:6" s="64" customFormat="1" ht="13.5" customHeight="1">
      <c r="A25" s="63"/>
      <c r="B25" s="1" t="s">
        <v>6</v>
      </c>
      <c r="C25" s="17"/>
      <c r="D25" s="17"/>
      <c r="E25" s="62"/>
      <c r="F25" s="63"/>
    </row>
    <row r="26" spans="1:6" s="64" customFormat="1" ht="15">
      <c r="A26" s="63"/>
      <c r="B26" s="4" t="s">
        <v>7</v>
      </c>
      <c r="C26" s="15"/>
      <c r="D26" s="15"/>
      <c r="E26" s="62"/>
      <c r="F26" s="63"/>
    </row>
    <row r="27" spans="1:6" s="64" customFormat="1" ht="15">
      <c r="A27" s="63"/>
      <c r="B27" s="4" t="s">
        <v>52</v>
      </c>
      <c r="C27" s="15">
        <v>13807</v>
      </c>
      <c r="D27" s="15">
        <v>13777</v>
      </c>
      <c r="E27" s="62"/>
      <c r="F27" s="85"/>
    </row>
    <row r="28" spans="1:6" s="64" customFormat="1" ht="15">
      <c r="A28" s="63"/>
      <c r="B28" s="10" t="s">
        <v>8</v>
      </c>
      <c r="C28" s="18">
        <v>30740</v>
      </c>
      <c r="D28" s="18">
        <v>19029</v>
      </c>
      <c r="E28" s="62"/>
      <c r="F28" s="85"/>
    </row>
    <row r="29" spans="1:6" s="64" customFormat="1" ht="15">
      <c r="A29" s="63"/>
      <c r="B29" s="4" t="s">
        <v>58</v>
      </c>
      <c r="C29" s="18">
        <v>5</v>
      </c>
      <c r="D29" s="18">
        <v>10</v>
      </c>
      <c r="E29" s="62"/>
      <c r="F29" s="85"/>
    </row>
    <row r="30" spans="1:6" s="64" customFormat="1" ht="7.5" customHeight="1">
      <c r="A30" s="63"/>
      <c r="B30" s="1"/>
      <c r="C30" s="17" t="s">
        <v>2</v>
      </c>
      <c r="D30" s="17" t="s">
        <v>2</v>
      </c>
      <c r="E30" s="62"/>
      <c r="F30" s="63"/>
    </row>
    <row r="31" spans="1:6" s="64" customFormat="1" ht="15">
      <c r="A31" s="63"/>
      <c r="B31" s="1"/>
      <c r="C31" s="15">
        <f>SUM(C27:C30)</f>
        <v>44552</v>
      </c>
      <c r="D31" s="15">
        <f>SUM(D27:D30)</f>
        <v>32816</v>
      </c>
      <c r="E31" s="62"/>
      <c r="F31" s="63"/>
    </row>
    <row r="32" spans="1:6" s="64" customFormat="1" ht="6.75" customHeight="1">
      <c r="A32" s="63"/>
      <c r="B32" s="1"/>
      <c r="C32" s="19"/>
      <c r="D32" s="19"/>
      <c r="E32" s="62"/>
      <c r="F32" s="63"/>
    </row>
    <row r="33" spans="1:6" s="64" customFormat="1" ht="15">
      <c r="A33" s="63"/>
      <c r="B33" s="1"/>
      <c r="C33" s="13"/>
      <c r="D33" s="13"/>
      <c r="E33" s="62"/>
      <c r="F33" s="63"/>
    </row>
    <row r="34" spans="1:6" s="64" customFormat="1" ht="15">
      <c r="A34" s="63"/>
      <c r="B34" s="4" t="s">
        <v>111</v>
      </c>
      <c r="C34" s="20">
        <f>+C23-C31</f>
        <v>-5053</v>
      </c>
      <c r="D34" s="20">
        <f>+D23-D31</f>
        <v>-6526</v>
      </c>
      <c r="E34" s="62"/>
      <c r="F34" s="63"/>
    </row>
    <row r="35" spans="1:6" s="64" customFormat="1" ht="7.5" customHeight="1">
      <c r="A35" s="63"/>
      <c r="B35" s="1"/>
      <c r="C35" s="3" t="s">
        <v>2</v>
      </c>
      <c r="D35" s="3" t="s">
        <v>2</v>
      </c>
      <c r="E35" s="62"/>
      <c r="F35" s="63"/>
    </row>
    <row r="36" spans="1:6" s="64" customFormat="1" ht="15">
      <c r="A36" s="63"/>
      <c r="B36" s="1" t="s">
        <v>9</v>
      </c>
      <c r="C36" s="13">
        <f>+C14+C15+C34</f>
        <v>48400</v>
      </c>
      <c r="D36" s="13">
        <f>+D14+D15+D34</f>
        <v>51448</v>
      </c>
      <c r="E36" s="62"/>
      <c r="F36" s="63"/>
    </row>
    <row r="37" spans="1:6" s="64" customFormat="1" ht="9" customHeight="1">
      <c r="A37" s="63"/>
      <c r="B37" s="1"/>
      <c r="C37" s="21" t="s">
        <v>3</v>
      </c>
      <c r="D37" s="21" t="s">
        <v>3</v>
      </c>
      <c r="E37" s="62"/>
      <c r="F37" s="63"/>
    </row>
    <row r="38" spans="1:6" s="64" customFormat="1" ht="15">
      <c r="A38" s="63"/>
      <c r="B38" s="1" t="s">
        <v>28</v>
      </c>
      <c r="C38" s="21"/>
      <c r="D38" s="21"/>
      <c r="E38" s="62"/>
      <c r="F38" s="63"/>
    </row>
    <row r="39" spans="1:6" s="64" customFormat="1" ht="15">
      <c r="A39" s="63"/>
      <c r="B39" s="1"/>
      <c r="C39" s="21"/>
      <c r="D39" s="21"/>
      <c r="E39" s="62"/>
      <c r="F39" s="63"/>
    </row>
    <row r="40" spans="1:6" s="64" customFormat="1" ht="15">
      <c r="A40" s="63"/>
      <c r="B40" s="1" t="s">
        <v>1</v>
      </c>
      <c r="C40" s="84">
        <v>20980</v>
      </c>
      <c r="D40" s="13">
        <v>20980</v>
      </c>
      <c r="E40" s="62"/>
      <c r="F40" s="63"/>
    </row>
    <row r="41" spans="1:6" s="64" customFormat="1" ht="15">
      <c r="A41" s="63"/>
      <c r="B41" s="4" t="s">
        <v>50</v>
      </c>
      <c r="C41" s="13">
        <v>5477</v>
      </c>
      <c r="D41" s="13">
        <v>5477</v>
      </c>
      <c r="E41" s="62"/>
      <c r="F41" s="63"/>
    </row>
    <row r="42" spans="1:6" s="64" customFormat="1" ht="15">
      <c r="A42" s="63"/>
      <c r="B42" s="1" t="s">
        <v>98</v>
      </c>
      <c r="C42" s="13">
        <v>11671</v>
      </c>
      <c r="D42" s="13">
        <v>15477</v>
      </c>
      <c r="E42" s="62"/>
      <c r="F42" s="63"/>
    </row>
    <row r="43" spans="1:6" s="64" customFormat="1" ht="7.5" customHeight="1">
      <c r="A43" s="63"/>
      <c r="B43" s="1"/>
      <c r="C43" s="3" t="s">
        <v>2</v>
      </c>
      <c r="D43" s="3" t="s">
        <v>2</v>
      </c>
      <c r="E43" s="62"/>
      <c r="F43" s="63"/>
    </row>
    <row r="44" spans="1:6" s="64" customFormat="1" ht="15">
      <c r="A44" s="63"/>
      <c r="B44" s="1" t="s">
        <v>40</v>
      </c>
      <c r="C44" s="13">
        <f>SUM(C40:C43)</f>
        <v>38128</v>
      </c>
      <c r="D44" s="13">
        <f>SUM(D40:D43)</f>
        <v>41934</v>
      </c>
      <c r="E44" s="62"/>
      <c r="F44" s="63"/>
    </row>
    <row r="45" spans="1:6" s="64" customFormat="1" ht="15">
      <c r="A45" s="66"/>
      <c r="B45" s="1"/>
      <c r="C45" s="13"/>
      <c r="D45" s="13"/>
      <c r="E45" s="62"/>
      <c r="F45" s="63"/>
    </row>
    <row r="46" spans="1:6" s="64" customFormat="1" ht="15">
      <c r="A46" s="63"/>
      <c r="B46" s="1" t="s">
        <v>18</v>
      </c>
      <c r="C46" s="13">
        <v>833</v>
      </c>
      <c r="D46" s="13">
        <v>793</v>
      </c>
      <c r="E46" s="62"/>
      <c r="F46" s="85"/>
    </row>
    <row r="47" spans="2:4" s="63" customFormat="1" ht="13.5" customHeight="1">
      <c r="B47" s="4" t="s">
        <v>59</v>
      </c>
      <c r="C47" s="5">
        <v>7323</v>
      </c>
      <c r="D47" s="5">
        <v>5355</v>
      </c>
    </row>
    <row r="48" spans="2:4" s="63" customFormat="1" ht="13.5" customHeight="1">
      <c r="B48" s="4" t="s">
        <v>101</v>
      </c>
      <c r="C48" s="5">
        <v>2116</v>
      </c>
      <c r="D48" s="5">
        <v>3366</v>
      </c>
    </row>
    <row r="49" spans="3:4" s="63" customFormat="1" ht="7.5" customHeight="1">
      <c r="C49" s="3" t="s">
        <v>2</v>
      </c>
      <c r="D49" s="3" t="s">
        <v>2</v>
      </c>
    </row>
    <row r="50" spans="3:4" s="63" customFormat="1" ht="13.5" customHeight="1">
      <c r="C50" s="13">
        <f>SUM(C44:C49)</f>
        <v>48400</v>
      </c>
      <c r="D50" s="13">
        <f>SUM(D44:D49)</f>
        <v>51448</v>
      </c>
    </row>
    <row r="51" spans="3:4" s="63" customFormat="1" ht="9" customHeight="1">
      <c r="C51" s="21" t="s">
        <v>3</v>
      </c>
      <c r="D51" s="21" t="s">
        <v>3</v>
      </c>
    </row>
    <row r="52" spans="1:4" ht="12.75">
      <c r="A52" s="58"/>
      <c r="C52" s="58"/>
      <c r="D52" s="69"/>
    </row>
    <row r="53" spans="1:4" ht="12.75">
      <c r="A53" s="94" t="s">
        <v>87</v>
      </c>
      <c r="B53" s="94"/>
      <c r="C53" s="94"/>
      <c r="D53" s="94"/>
    </row>
    <row r="54" spans="1:4" ht="12.75">
      <c r="A54" s="96" t="s">
        <v>96</v>
      </c>
      <c r="B54" s="96"/>
      <c r="C54" s="96"/>
      <c r="D54" s="96"/>
    </row>
  </sheetData>
  <mergeCells count="7">
    <mergeCell ref="A53:D53"/>
    <mergeCell ref="A8:D8"/>
    <mergeCell ref="A54:D54"/>
    <mergeCell ref="A1:D1"/>
    <mergeCell ref="A2:D2"/>
    <mergeCell ref="A6:D6"/>
    <mergeCell ref="A4:D4"/>
  </mergeCells>
  <printOptions/>
  <pageMargins left="1.34" right="0.31" top="0.6" bottom="0.21" header="0.25" footer="0.21"/>
  <pageSetup horizontalDpi="600" verticalDpi="600" orientation="portrait" paperSize="9" scale="95" r:id="rId1"/>
  <headerFooter alignWithMargins="0">
    <oddFooter>&amp;RSection A - 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1"/>
  <sheetViews>
    <sheetView workbookViewId="0" topLeftCell="A1">
      <selection activeCell="A1" sqref="A1:M1"/>
    </sheetView>
  </sheetViews>
  <sheetFormatPr defaultColWidth="9.140625" defaultRowHeight="12.75"/>
  <cols>
    <col min="1" max="1" width="2.140625" style="53" customWidth="1"/>
    <col min="2" max="2" width="27.7109375" style="53" customWidth="1"/>
    <col min="3" max="3" width="9.7109375" style="1" customWidth="1"/>
    <col min="4" max="4" width="0.85546875" style="1" customWidth="1"/>
    <col min="5" max="5" width="9.7109375" style="1" customWidth="1"/>
    <col min="6" max="6" width="0.85546875" style="1" customWidth="1"/>
    <col min="7" max="7" width="11.00390625" style="1" customWidth="1"/>
    <col min="8" max="8" width="0.85546875" style="1" customWidth="1"/>
    <col min="9" max="9" width="9.7109375" style="1" customWidth="1"/>
    <col min="10" max="10" width="1.1484375" style="1" customWidth="1"/>
    <col min="11" max="11" width="9.7109375" style="22" customWidth="1"/>
    <col min="12" max="12" width="0.9921875" style="22" customWidth="1"/>
    <col min="13" max="13" width="9.7109375" style="1" customWidth="1"/>
    <col min="14" max="16384" width="9.140625" style="53" customWidth="1"/>
  </cols>
  <sheetData>
    <row r="1" spans="1:13" ht="16.5" customHeight="1">
      <c r="A1" s="98" t="s">
        <v>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0.5" customHeight="1">
      <c r="A2" s="99" t="s">
        <v>0</v>
      </c>
      <c r="B2" s="99"/>
      <c r="C2" s="99"/>
      <c r="D2" s="99"/>
      <c r="E2" s="54"/>
      <c r="F2" s="53"/>
      <c r="G2" s="53"/>
      <c r="H2" s="53"/>
      <c r="I2" s="53"/>
      <c r="J2" s="53"/>
      <c r="K2" s="53"/>
      <c r="L2" s="53"/>
      <c r="M2" s="53"/>
    </row>
    <row r="3" spans="1:13" ht="12.75">
      <c r="A3" s="70"/>
      <c r="B3" s="70"/>
      <c r="C3" s="70"/>
      <c r="D3" s="70"/>
      <c r="E3" s="54"/>
      <c r="F3" s="53"/>
      <c r="G3" s="53"/>
      <c r="H3" s="53"/>
      <c r="I3" s="53"/>
      <c r="J3" s="53"/>
      <c r="K3" s="53"/>
      <c r="L3" s="53"/>
      <c r="M3" s="53"/>
    </row>
    <row r="4" spans="1:13" ht="12.75">
      <c r="A4" s="101" t="s">
        <v>76</v>
      </c>
      <c r="B4" s="101"/>
      <c r="C4" s="101"/>
      <c r="D4" s="101"/>
      <c r="E4" s="101"/>
      <c r="F4" s="101"/>
      <c r="G4" s="54"/>
      <c r="H4" s="53"/>
      <c r="I4" s="53"/>
      <c r="J4" s="53"/>
      <c r="K4" s="53"/>
      <c r="L4" s="53"/>
      <c r="M4" s="53"/>
    </row>
    <row r="5" spans="1:13" ht="12.75">
      <c r="A5" s="100" t="str">
        <f>'income statement'!A5:F5</f>
        <v>Quarterly report on consolidated results for the 3rd quarter ended 30 September 2004.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2.75">
      <c r="A6" s="100" t="s">
        <v>60</v>
      </c>
      <c r="B6" s="100"/>
      <c r="C6" s="100"/>
      <c r="D6" s="100"/>
      <c r="E6" s="100"/>
      <c r="F6" s="100"/>
      <c r="G6" s="55"/>
      <c r="H6" s="53"/>
      <c r="I6" s="53"/>
      <c r="J6" s="53"/>
      <c r="K6" s="53"/>
      <c r="L6" s="53"/>
      <c r="M6" s="53"/>
    </row>
    <row r="7" spans="1:13" ht="12.75">
      <c r="A7" s="71"/>
      <c r="B7" s="71"/>
      <c r="C7" s="71"/>
      <c r="D7" s="71"/>
      <c r="E7" s="71"/>
      <c r="F7" s="71"/>
      <c r="G7" s="55"/>
      <c r="H7" s="53"/>
      <c r="I7" s="53"/>
      <c r="J7" s="53"/>
      <c r="K7" s="53"/>
      <c r="L7" s="53"/>
      <c r="M7" s="53"/>
    </row>
    <row r="8" spans="1:13" ht="12.75">
      <c r="A8" s="95" t="s">
        <v>80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3:13" s="58" customFormat="1" ht="15" customHeight="1">
      <c r="C9" s="33"/>
      <c r="D9" s="33"/>
      <c r="E9" s="11"/>
      <c r="F9" s="102" t="s">
        <v>57</v>
      </c>
      <c r="G9" s="103"/>
      <c r="H9" s="103"/>
      <c r="I9" s="103"/>
      <c r="J9" s="103"/>
      <c r="K9" s="103"/>
      <c r="L9" s="103"/>
      <c r="M9" s="1"/>
    </row>
    <row r="10" spans="3:13" s="58" customFormat="1" ht="15">
      <c r="C10" s="11" t="s">
        <v>31</v>
      </c>
      <c r="D10" s="11"/>
      <c r="E10" s="11" t="s">
        <v>31</v>
      </c>
      <c r="F10" s="11"/>
      <c r="G10" s="1"/>
      <c r="H10" s="1"/>
      <c r="I10" s="11" t="s">
        <v>46</v>
      </c>
      <c r="J10" s="1"/>
      <c r="K10" s="11"/>
      <c r="L10" s="25"/>
      <c r="M10" s="4" t="s">
        <v>43</v>
      </c>
    </row>
    <row r="11" spans="1:13" s="63" customFormat="1" ht="15">
      <c r="A11" s="66"/>
      <c r="B11" s="23"/>
      <c r="C11" s="11" t="s">
        <v>32</v>
      </c>
      <c r="D11" s="11"/>
      <c r="E11" s="11" t="s">
        <v>33</v>
      </c>
      <c r="F11" s="11"/>
      <c r="G11" s="1" t="s">
        <v>45</v>
      </c>
      <c r="H11" s="11"/>
      <c r="I11" s="11" t="s">
        <v>47</v>
      </c>
      <c r="J11" s="11"/>
      <c r="K11" s="11" t="s">
        <v>48</v>
      </c>
      <c r="L11" s="25"/>
      <c r="M11" s="11" t="s">
        <v>34</v>
      </c>
    </row>
    <row r="12" spans="2:13" s="74" customFormat="1" ht="15">
      <c r="B12" s="23"/>
      <c r="C12" s="75" t="s">
        <v>70</v>
      </c>
      <c r="D12" s="11"/>
      <c r="E12" s="75" t="s">
        <v>70</v>
      </c>
      <c r="F12" s="11"/>
      <c r="G12" s="75" t="s">
        <v>70</v>
      </c>
      <c r="H12" s="11"/>
      <c r="I12" s="75" t="s">
        <v>70</v>
      </c>
      <c r="J12" s="11"/>
      <c r="K12" s="75" t="s">
        <v>70</v>
      </c>
      <c r="L12" s="25"/>
      <c r="M12" s="75" t="s">
        <v>70</v>
      </c>
    </row>
    <row r="13" spans="1:13" s="64" customFormat="1" ht="15">
      <c r="A13" s="63"/>
      <c r="B13" s="1"/>
      <c r="C13" s="9"/>
      <c r="D13" s="9"/>
      <c r="E13" s="1"/>
      <c r="F13" s="1"/>
      <c r="G13" s="1"/>
      <c r="H13" s="1"/>
      <c r="I13" s="1"/>
      <c r="J13" s="1"/>
      <c r="K13" s="13"/>
      <c r="L13" s="13"/>
      <c r="M13" s="1"/>
    </row>
    <row r="14" spans="1:13" s="64" customFormat="1" ht="15">
      <c r="A14" s="66"/>
      <c r="B14" s="48" t="s">
        <v>99</v>
      </c>
      <c r="C14" s="40">
        <v>20980</v>
      </c>
      <c r="D14" s="32"/>
      <c r="E14" s="40">
        <v>5477</v>
      </c>
      <c r="F14" s="32"/>
      <c r="G14" s="40">
        <v>14382</v>
      </c>
      <c r="H14" s="40"/>
      <c r="I14" s="26">
        <v>0</v>
      </c>
      <c r="J14" s="32"/>
      <c r="K14" s="40">
        <f>G14+I14</f>
        <v>14382</v>
      </c>
      <c r="L14" s="32"/>
      <c r="M14" s="40">
        <f>C14+E14+K14</f>
        <v>40839</v>
      </c>
    </row>
    <row r="15" spans="1:13" s="64" customFormat="1" ht="15">
      <c r="A15" s="63"/>
      <c r="B15" s="51" t="s">
        <v>113</v>
      </c>
      <c r="C15" s="26">
        <v>0</v>
      </c>
      <c r="D15" s="49"/>
      <c r="E15" s="26">
        <v>0</v>
      </c>
      <c r="F15" s="49"/>
      <c r="G15" s="40">
        <f>'income statement'!F39</f>
        <v>1170</v>
      </c>
      <c r="H15" s="50"/>
      <c r="I15" s="26">
        <v>0</v>
      </c>
      <c r="J15" s="49"/>
      <c r="K15" s="40">
        <f>G15+I15</f>
        <v>1170</v>
      </c>
      <c r="L15" s="49"/>
      <c r="M15" s="40">
        <f>C15+E15+K15</f>
        <v>1170</v>
      </c>
    </row>
    <row r="16" spans="1:13" s="64" customFormat="1" ht="15">
      <c r="A16" s="63"/>
      <c r="B16" s="4"/>
      <c r="C16" s="34" t="s">
        <v>2</v>
      </c>
      <c r="D16" s="37" t="s">
        <v>43</v>
      </c>
      <c r="E16" s="34" t="s">
        <v>2</v>
      </c>
      <c r="F16" s="37" t="s">
        <v>43</v>
      </c>
      <c r="G16" s="34" t="s">
        <v>2</v>
      </c>
      <c r="H16" s="46"/>
      <c r="I16" s="34" t="s">
        <v>2</v>
      </c>
      <c r="J16" s="37"/>
      <c r="K16" s="34" t="s">
        <v>2</v>
      </c>
      <c r="L16" s="37" t="s">
        <v>43</v>
      </c>
      <c r="M16" s="34" t="s">
        <v>2</v>
      </c>
    </row>
    <row r="17" spans="1:13" s="64" customFormat="1" ht="15">
      <c r="A17" s="63"/>
      <c r="B17" s="1" t="s">
        <v>122</v>
      </c>
      <c r="C17" s="32">
        <f>SUM(C14:C16)</f>
        <v>20980</v>
      </c>
      <c r="D17" s="35"/>
      <c r="E17" s="32">
        <f>SUM(E14:E16)</f>
        <v>5477</v>
      </c>
      <c r="F17" s="35"/>
      <c r="G17" s="32">
        <f>SUM(G14:G16)</f>
        <v>15552</v>
      </c>
      <c r="H17" s="45"/>
      <c r="I17" s="32">
        <f>SUM(I14:I16)</f>
        <v>0</v>
      </c>
      <c r="J17" s="35"/>
      <c r="K17" s="32">
        <f>SUM(K14:K16)</f>
        <v>15552</v>
      </c>
      <c r="L17" s="35"/>
      <c r="M17" s="32">
        <f>SUM(M14:M16)</f>
        <v>42009</v>
      </c>
    </row>
    <row r="18" spans="1:13" s="64" customFormat="1" ht="15">
      <c r="A18" s="63"/>
      <c r="B18" s="1"/>
      <c r="C18" s="35"/>
      <c r="D18" s="35"/>
      <c r="E18" s="35"/>
      <c r="F18" s="35"/>
      <c r="G18" s="35"/>
      <c r="H18" s="45"/>
      <c r="I18" s="32"/>
      <c r="J18" s="35"/>
      <c r="K18" s="35"/>
      <c r="L18" s="35"/>
      <c r="M18" s="35"/>
    </row>
    <row r="19" spans="1:13" s="64" customFormat="1" ht="15">
      <c r="A19" s="63"/>
      <c r="B19" s="4" t="s">
        <v>114</v>
      </c>
      <c r="C19" s="26">
        <v>0</v>
      </c>
      <c r="D19" s="35"/>
      <c r="E19" s="26">
        <v>0</v>
      </c>
      <c r="F19" s="35"/>
      <c r="G19" s="32">
        <f>'income statement'!E39+balancesheet!D42-equity!G14-equity!G15</f>
        <v>-3881</v>
      </c>
      <c r="H19" s="45"/>
      <c r="I19" s="26">
        <v>0</v>
      </c>
      <c r="J19" s="35"/>
      <c r="K19" s="40">
        <f>G19+I19</f>
        <v>-3881</v>
      </c>
      <c r="L19" s="35"/>
      <c r="M19" s="40">
        <f>C19+E19+K19</f>
        <v>-3881</v>
      </c>
    </row>
    <row r="20" spans="1:13" s="64" customFormat="1" ht="15">
      <c r="A20" s="63"/>
      <c r="B20" s="4"/>
      <c r="C20" s="34" t="s">
        <v>2</v>
      </c>
      <c r="D20" s="37" t="s">
        <v>43</v>
      </c>
      <c r="E20" s="34" t="s">
        <v>2</v>
      </c>
      <c r="F20" s="37" t="s">
        <v>43</v>
      </c>
      <c r="G20" s="34" t="s">
        <v>2</v>
      </c>
      <c r="H20" s="46"/>
      <c r="I20" s="34" t="s">
        <v>2</v>
      </c>
      <c r="J20" s="37"/>
      <c r="K20" s="34" t="s">
        <v>2</v>
      </c>
      <c r="L20" s="37" t="s">
        <v>43</v>
      </c>
      <c r="M20" s="34" t="s">
        <v>2</v>
      </c>
    </row>
    <row r="21" spans="1:13" s="64" customFormat="1" ht="15">
      <c r="A21" s="63"/>
      <c r="B21" s="10" t="s">
        <v>123</v>
      </c>
      <c r="C21" s="32">
        <f>SUM(C17:C20)</f>
        <v>20980</v>
      </c>
      <c r="D21" s="33"/>
      <c r="E21" s="32">
        <f>SUM(E17:E20)</f>
        <v>5477</v>
      </c>
      <c r="F21" s="33"/>
      <c r="G21" s="32">
        <f>SUM(G17:G20)</f>
        <v>11671</v>
      </c>
      <c r="H21" s="47"/>
      <c r="I21" s="32">
        <f>SUM(I17:I20)</f>
        <v>0</v>
      </c>
      <c r="J21" s="33"/>
      <c r="K21" s="32">
        <f>SUM(K17:K20)</f>
        <v>11671</v>
      </c>
      <c r="L21" s="33"/>
      <c r="M21" s="32">
        <f>SUM(M17:M20)</f>
        <v>38128</v>
      </c>
    </row>
    <row r="22" spans="1:13" s="64" customFormat="1" ht="15">
      <c r="A22" s="63"/>
      <c r="B22" s="10"/>
      <c r="C22" s="34" t="s">
        <v>3</v>
      </c>
      <c r="D22" s="37" t="s">
        <v>43</v>
      </c>
      <c r="E22" s="34" t="s">
        <v>3</v>
      </c>
      <c r="F22" s="37" t="s">
        <v>43</v>
      </c>
      <c r="G22" s="34" t="s">
        <v>3</v>
      </c>
      <c r="H22" s="46"/>
      <c r="I22" s="34" t="s">
        <v>3</v>
      </c>
      <c r="J22" s="37"/>
      <c r="K22" s="34" t="s">
        <v>3</v>
      </c>
      <c r="L22" s="37" t="s">
        <v>43</v>
      </c>
      <c r="M22" s="34" t="s">
        <v>3</v>
      </c>
    </row>
    <row r="23" spans="1:13" ht="15">
      <c r="A23" s="58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2.75">
      <c r="A24" s="94" t="s">
        <v>81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13" ht="15" customHeight="1">
      <c r="A25" s="96" t="s">
        <v>95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2:13" ht="12.75">
      <c r="B26" s="100"/>
      <c r="C26" s="100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77" spans="3:4" ht="15">
      <c r="C77" s="23"/>
      <c r="D77" s="23"/>
    </row>
    <row r="78" spans="3:4" ht="15">
      <c r="C78" s="23"/>
      <c r="D78" s="23"/>
    </row>
    <row r="79" spans="3:4" ht="15">
      <c r="C79" s="23"/>
      <c r="D79" s="23"/>
    </row>
    <row r="80" spans="3:4" ht="15">
      <c r="C80" s="23"/>
      <c r="D80" s="23"/>
    </row>
    <row r="81" spans="3:4" ht="15">
      <c r="C81" s="23"/>
      <c r="D81" s="23"/>
    </row>
    <row r="82" spans="3:4" ht="15">
      <c r="C82" s="23"/>
      <c r="D82" s="23"/>
    </row>
    <row r="83" spans="3:4" ht="15">
      <c r="C83" s="23"/>
      <c r="D83" s="23"/>
    </row>
    <row r="84" spans="3:4" ht="15">
      <c r="C84" s="23"/>
      <c r="D84" s="23"/>
    </row>
    <row r="85" spans="3:4" ht="15">
      <c r="C85" s="23"/>
      <c r="D85" s="23"/>
    </row>
    <row r="86" spans="3:4" ht="15">
      <c r="C86" s="23"/>
      <c r="D86" s="23"/>
    </row>
    <row r="87" spans="3:4" ht="15">
      <c r="C87" s="23"/>
      <c r="D87" s="23"/>
    </row>
    <row r="88" spans="3:4" ht="15">
      <c r="C88" s="23"/>
      <c r="D88" s="23"/>
    </row>
    <row r="89" spans="3:4" ht="15">
      <c r="C89" s="23"/>
      <c r="D89" s="23"/>
    </row>
    <row r="90" spans="3:4" ht="15">
      <c r="C90" s="23"/>
      <c r="D90" s="23"/>
    </row>
    <row r="91" spans="3:4" ht="15">
      <c r="C91" s="23"/>
      <c r="D91" s="23"/>
    </row>
    <row r="92" spans="3:4" ht="15">
      <c r="C92" s="23"/>
      <c r="D92" s="23"/>
    </row>
    <row r="93" spans="3:4" ht="15">
      <c r="C93" s="23"/>
      <c r="D93" s="23"/>
    </row>
    <row r="94" spans="3:4" ht="15">
      <c r="C94" s="23"/>
      <c r="D94" s="23"/>
    </row>
    <row r="95" spans="3:4" ht="15">
      <c r="C95" s="23"/>
      <c r="D95" s="23"/>
    </row>
    <row r="96" spans="3:4" ht="15">
      <c r="C96" s="23"/>
      <c r="D96" s="23"/>
    </row>
    <row r="97" spans="3:4" ht="15">
      <c r="C97" s="23"/>
      <c r="D97" s="23"/>
    </row>
    <row r="98" spans="3:4" ht="15">
      <c r="C98" s="23"/>
      <c r="D98" s="23"/>
    </row>
    <row r="99" spans="3:4" ht="15">
      <c r="C99" s="23"/>
      <c r="D99" s="23"/>
    </row>
    <row r="100" spans="3:4" ht="15">
      <c r="C100" s="23"/>
      <c r="D100" s="23"/>
    </row>
    <row r="101" spans="3:4" ht="15">
      <c r="C101" s="23"/>
      <c r="D101" s="23"/>
    </row>
    <row r="102" spans="3:4" ht="15">
      <c r="C102" s="23"/>
      <c r="D102" s="23"/>
    </row>
    <row r="103" spans="3:4" ht="15">
      <c r="C103" s="23"/>
      <c r="D103" s="23"/>
    </row>
    <row r="104" spans="3:4" ht="15">
      <c r="C104" s="23"/>
      <c r="D104" s="23"/>
    </row>
    <row r="105" spans="3:4" ht="15">
      <c r="C105" s="23"/>
      <c r="D105" s="23"/>
    </row>
    <row r="106" spans="3:4" ht="15">
      <c r="C106" s="23"/>
      <c r="D106" s="23"/>
    </row>
    <row r="107" spans="3:4" ht="15">
      <c r="C107" s="23"/>
      <c r="D107" s="23"/>
    </row>
    <row r="108" spans="3:4" ht="15">
      <c r="C108" s="23"/>
      <c r="D108" s="23"/>
    </row>
    <row r="109" spans="3:4" ht="15">
      <c r="C109" s="23"/>
      <c r="D109" s="23"/>
    </row>
    <row r="110" spans="3:4" ht="15">
      <c r="C110" s="23"/>
      <c r="D110" s="23"/>
    </row>
    <row r="111" spans="3:4" ht="15">
      <c r="C111" s="23"/>
      <c r="D111" s="23"/>
    </row>
    <row r="112" spans="3:4" ht="15">
      <c r="C112" s="23"/>
      <c r="D112" s="23"/>
    </row>
    <row r="113" spans="3:4" ht="15">
      <c r="C113" s="23"/>
      <c r="D113" s="23"/>
    </row>
    <row r="114" spans="3:4" ht="15">
      <c r="C114" s="23"/>
      <c r="D114" s="23"/>
    </row>
    <row r="115" spans="3:4" ht="15">
      <c r="C115" s="23"/>
      <c r="D115" s="23"/>
    </row>
    <row r="116" spans="3:4" ht="15">
      <c r="C116" s="23"/>
      <c r="D116" s="23"/>
    </row>
    <row r="117" spans="3:4" ht="15">
      <c r="C117" s="23"/>
      <c r="D117" s="23"/>
    </row>
    <row r="118" spans="3:4" ht="15">
      <c r="C118" s="23"/>
      <c r="D118" s="23"/>
    </row>
    <row r="119" spans="3:4" ht="15">
      <c r="C119" s="23"/>
      <c r="D119" s="23"/>
    </row>
    <row r="120" spans="3:4" ht="15">
      <c r="C120" s="23"/>
      <c r="D120" s="23"/>
    </row>
    <row r="121" spans="3:4" ht="15">
      <c r="C121" s="23"/>
      <c r="D121" s="23"/>
    </row>
    <row r="122" spans="3:4" ht="15">
      <c r="C122" s="23"/>
      <c r="D122" s="23"/>
    </row>
    <row r="123" spans="3:4" ht="15">
      <c r="C123" s="23"/>
      <c r="D123" s="23"/>
    </row>
    <row r="124" spans="3:4" ht="15">
      <c r="C124" s="23"/>
      <c r="D124" s="23"/>
    </row>
    <row r="125" spans="3:4" ht="15">
      <c r="C125" s="23"/>
      <c r="D125" s="23"/>
    </row>
    <row r="126" spans="3:4" ht="15">
      <c r="C126" s="23"/>
      <c r="D126" s="23"/>
    </row>
    <row r="127" spans="3:4" ht="15">
      <c r="C127" s="23"/>
      <c r="D127" s="23"/>
    </row>
    <row r="128" spans="3:4" ht="15">
      <c r="C128" s="23"/>
      <c r="D128" s="23"/>
    </row>
    <row r="129" spans="3:4" ht="15">
      <c r="C129" s="23"/>
      <c r="D129" s="23"/>
    </row>
    <row r="130" spans="3:4" ht="15">
      <c r="C130" s="23"/>
      <c r="D130" s="23"/>
    </row>
    <row r="131" spans="3:4" ht="15">
      <c r="C131" s="23"/>
      <c r="D131" s="23"/>
    </row>
  </sheetData>
  <mergeCells count="10">
    <mergeCell ref="A1:M1"/>
    <mergeCell ref="F9:L9"/>
    <mergeCell ref="B26:C26"/>
    <mergeCell ref="A2:D2"/>
    <mergeCell ref="A4:F4"/>
    <mergeCell ref="A24:M24"/>
    <mergeCell ref="A8:M8"/>
    <mergeCell ref="A5:M5"/>
    <mergeCell ref="A25:M25"/>
    <mergeCell ref="A6:F6"/>
  </mergeCells>
  <printOptions/>
  <pageMargins left="0.68" right="0.31" top="0.6" bottom="0.21" header="0.25" footer="0.21"/>
  <pageSetup horizontalDpi="600" verticalDpi="600" orientation="portrait" paperSize="9" r:id="rId1"/>
  <headerFooter alignWithMargins="0">
    <oddFooter>&amp;RSection A - Page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A1" sqref="A1:D1"/>
    </sheetView>
  </sheetViews>
  <sheetFormatPr defaultColWidth="9.140625" defaultRowHeight="12.75"/>
  <cols>
    <col min="1" max="1" width="2.140625" style="53" customWidth="1"/>
    <col min="2" max="2" width="60.00390625" style="53" customWidth="1"/>
    <col min="3" max="3" width="14.7109375" style="53" customWidth="1"/>
    <col min="4" max="4" width="14.7109375" style="56" customWidth="1"/>
    <col min="5" max="16384" width="9.140625" style="53" customWidth="1"/>
  </cols>
  <sheetData>
    <row r="1" spans="1:4" ht="16.5" customHeight="1">
      <c r="A1" s="98" t="s">
        <v>77</v>
      </c>
      <c r="B1" s="98"/>
      <c r="C1" s="98"/>
      <c r="D1" s="98"/>
    </row>
    <row r="2" spans="1:4" ht="10.5" customHeight="1">
      <c r="A2" s="99" t="s">
        <v>0</v>
      </c>
      <c r="B2" s="99"/>
      <c r="C2" s="99"/>
      <c r="D2" s="99"/>
    </row>
    <row r="3" spans="1:4" ht="12.75">
      <c r="A3" s="70"/>
      <c r="B3" s="70"/>
      <c r="C3" s="70"/>
      <c r="D3" s="70"/>
    </row>
    <row r="4" spans="1:4" ht="12.75">
      <c r="A4" s="101" t="s">
        <v>76</v>
      </c>
      <c r="B4" s="101"/>
      <c r="C4" s="101"/>
      <c r="D4" s="101"/>
    </row>
    <row r="5" spans="1:13" ht="12.75">
      <c r="A5" s="100" t="str">
        <f>'income statement'!A5:F5</f>
        <v>Quarterly report on consolidated results for the 3rd quarter ended 30 September 2004.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4" ht="12.75">
      <c r="A6" s="100" t="s">
        <v>60</v>
      </c>
      <c r="B6" s="100"/>
      <c r="C6" s="100"/>
      <c r="D6" s="100"/>
    </row>
    <row r="7" spans="1:4" ht="12.75">
      <c r="A7" s="71"/>
      <c r="B7" s="71"/>
      <c r="C7" s="71"/>
      <c r="D7" s="71"/>
    </row>
    <row r="8" spans="1:4" ht="12.75">
      <c r="A8" s="95" t="s">
        <v>88</v>
      </c>
      <c r="B8" s="95"/>
      <c r="C8" s="95"/>
      <c r="D8" s="95"/>
    </row>
    <row r="9" spans="3:4" s="58" customFormat="1" ht="12.75">
      <c r="C9" s="67" t="s">
        <v>63</v>
      </c>
      <c r="D9" s="60" t="s">
        <v>64</v>
      </c>
    </row>
    <row r="10" spans="3:4" s="58" customFormat="1" ht="12.75">
      <c r="C10" s="67" t="s">
        <v>65</v>
      </c>
      <c r="D10" s="60" t="s">
        <v>66</v>
      </c>
    </row>
    <row r="11" spans="3:4" s="59" customFormat="1" ht="11.25">
      <c r="C11" s="67" t="s">
        <v>68</v>
      </c>
      <c r="D11" s="60" t="s">
        <v>69</v>
      </c>
    </row>
    <row r="12" spans="3:4" s="58" customFormat="1" ht="12.75">
      <c r="C12" s="61" t="str">
        <f>'income statement'!C13</f>
        <v>30/9/2004</v>
      </c>
      <c r="D12" s="61" t="str">
        <f>'income statement'!D13</f>
        <v>30/09/2003</v>
      </c>
    </row>
    <row r="13" spans="3:4" s="58" customFormat="1" ht="12.75">
      <c r="C13" s="57" t="s">
        <v>70</v>
      </c>
      <c r="D13" s="57" t="s">
        <v>70</v>
      </c>
    </row>
    <row r="14" spans="1:3" s="63" customFormat="1" ht="15">
      <c r="A14" s="66"/>
      <c r="B14" s="1" t="s">
        <v>20</v>
      </c>
      <c r="C14" s="12"/>
    </row>
    <row r="15" spans="2:4" s="63" customFormat="1" ht="9" customHeight="1">
      <c r="B15" s="1"/>
      <c r="C15" s="24"/>
      <c r="D15" s="24"/>
    </row>
    <row r="16" spans="1:4" s="64" customFormat="1" ht="15">
      <c r="A16" s="63"/>
      <c r="B16" s="31" t="s">
        <v>104</v>
      </c>
      <c r="C16" s="26">
        <f>'income statement'!E31</f>
        <v>-4978</v>
      </c>
      <c r="D16" s="26">
        <f>'income statement'!F31</f>
        <v>1591</v>
      </c>
    </row>
    <row r="17" spans="1:4" s="64" customFormat="1" ht="9" customHeight="1">
      <c r="A17" s="63"/>
      <c r="B17" s="23"/>
      <c r="C17" s="38"/>
      <c r="D17" s="38"/>
    </row>
    <row r="18" spans="1:4" s="64" customFormat="1" ht="15">
      <c r="A18" s="63"/>
      <c r="B18" s="31" t="s">
        <v>12</v>
      </c>
      <c r="C18" s="38"/>
      <c r="D18" s="38"/>
    </row>
    <row r="19" spans="1:4" s="64" customFormat="1" ht="15">
      <c r="A19" s="63"/>
      <c r="B19" s="23" t="s">
        <v>13</v>
      </c>
      <c r="C19" s="26">
        <v>5272</v>
      </c>
      <c r="D19" s="26">
        <v>4720</v>
      </c>
    </row>
    <row r="20" spans="1:4" s="64" customFormat="1" ht="15">
      <c r="A20" s="63"/>
      <c r="B20" s="23" t="s">
        <v>115</v>
      </c>
      <c r="C20" s="26">
        <v>0</v>
      </c>
      <c r="D20" s="26">
        <v>33</v>
      </c>
    </row>
    <row r="21" spans="1:4" s="64" customFormat="1" ht="15">
      <c r="A21" s="63"/>
      <c r="B21" s="23" t="s">
        <v>116</v>
      </c>
      <c r="C21" s="26">
        <v>0</v>
      </c>
      <c r="D21" s="26">
        <v>-20</v>
      </c>
    </row>
    <row r="22" spans="1:4" s="64" customFormat="1" ht="15">
      <c r="A22" s="63"/>
      <c r="B22" s="8" t="s">
        <v>102</v>
      </c>
      <c r="C22" s="26">
        <v>427</v>
      </c>
      <c r="D22" s="26">
        <v>0</v>
      </c>
    </row>
    <row r="23" spans="1:4" s="64" customFormat="1" ht="15">
      <c r="A23" s="63"/>
      <c r="B23" s="8" t="s">
        <v>112</v>
      </c>
      <c r="C23" s="26">
        <v>1</v>
      </c>
      <c r="D23" s="26">
        <v>0</v>
      </c>
    </row>
    <row r="24" spans="1:4" s="64" customFormat="1" ht="15">
      <c r="A24" s="63"/>
      <c r="B24" s="23" t="s">
        <v>14</v>
      </c>
      <c r="C24" s="40">
        <v>989</v>
      </c>
      <c r="D24" s="40">
        <v>591</v>
      </c>
    </row>
    <row r="25" spans="1:4" s="64" customFormat="1" ht="15">
      <c r="A25" s="63"/>
      <c r="B25" s="8" t="s">
        <v>35</v>
      </c>
      <c r="C25" s="39">
        <v>0</v>
      </c>
      <c r="D25" s="40">
        <v>6</v>
      </c>
    </row>
    <row r="26" spans="1:4" s="64" customFormat="1" ht="15">
      <c r="A26" s="63"/>
      <c r="B26" s="23" t="s">
        <v>100</v>
      </c>
      <c r="C26" s="76">
        <v>-46</v>
      </c>
      <c r="D26" s="93">
        <v>-18</v>
      </c>
    </row>
    <row r="27" spans="1:4" s="64" customFormat="1" ht="15">
      <c r="A27" s="63"/>
      <c r="B27" s="31" t="s">
        <v>90</v>
      </c>
      <c r="C27" s="36">
        <f>SUM(C16:C26)</f>
        <v>1665</v>
      </c>
      <c r="D27" s="36">
        <f>SUM(D16:D26)</f>
        <v>6903</v>
      </c>
    </row>
    <row r="28" spans="1:4" s="64" customFormat="1" ht="9" customHeight="1">
      <c r="A28" s="63"/>
      <c r="B28" s="23"/>
      <c r="C28" s="38"/>
      <c r="D28" s="87"/>
    </row>
    <row r="29" spans="1:4" s="64" customFormat="1" ht="15">
      <c r="A29" s="63"/>
      <c r="B29" s="31" t="s">
        <v>44</v>
      </c>
      <c r="C29" s="36">
        <v>-6859</v>
      </c>
      <c r="D29" s="40">
        <v>1387</v>
      </c>
    </row>
    <row r="30" spans="1:4" s="64" customFormat="1" ht="15">
      <c r="A30" s="63"/>
      <c r="B30" s="31" t="s">
        <v>54</v>
      </c>
      <c r="C30" s="36">
        <v>-5503</v>
      </c>
      <c r="D30" s="40">
        <v>-2772</v>
      </c>
    </row>
    <row r="31" spans="1:4" s="64" customFormat="1" ht="15">
      <c r="A31" s="63"/>
      <c r="B31" s="31" t="s">
        <v>55</v>
      </c>
      <c r="C31" s="77">
        <v>10528</v>
      </c>
      <c r="D31" s="93">
        <v>5479</v>
      </c>
    </row>
    <row r="32" spans="1:4" s="64" customFormat="1" ht="15">
      <c r="A32" s="63"/>
      <c r="B32" s="31" t="s">
        <v>105</v>
      </c>
      <c r="C32" s="38">
        <f>SUM(C27:C31)</f>
        <v>-169</v>
      </c>
      <c r="D32" s="38">
        <f>SUM(D27:D31)</f>
        <v>10997</v>
      </c>
    </row>
    <row r="33" spans="1:4" s="64" customFormat="1" ht="9" customHeight="1">
      <c r="A33" s="63"/>
      <c r="B33" s="31"/>
      <c r="C33" s="36"/>
      <c r="D33" s="86"/>
    </row>
    <row r="34" spans="1:4" s="64" customFormat="1" ht="15">
      <c r="A34" s="63"/>
      <c r="B34" s="23" t="s">
        <v>15</v>
      </c>
      <c r="C34" s="36">
        <f>-C24</f>
        <v>-989</v>
      </c>
      <c r="D34" s="40">
        <v>-591</v>
      </c>
    </row>
    <row r="35" spans="1:4" s="64" customFormat="1" ht="15">
      <c r="A35" s="63"/>
      <c r="B35" s="92" t="s">
        <v>124</v>
      </c>
      <c r="C35" s="36">
        <v>0</v>
      </c>
      <c r="D35" s="40">
        <v>134</v>
      </c>
    </row>
    <row r="36" spans="1:4" s="64" customFormat="1" ht="15">
      <c r="A36" s="63"/>
      <c r="B36" s="31" t="s">
        <v>53</v>
      </c>
      <c r="C36" s="78">
        <v>-72</v>
      </c>
      <c r="D36" s="88">
        <v>-74</v>
      </c>
    </row>
    <row r="37" spans="1:4" s="64" customFormat="1" ht="15">
      <c r="A37" s="63"/>
      <c r="B37" s="31" t="s">
        <v>106</v>
      </c>
      <c r="C37" s="79">
        <f>SUM(C32:C36)</f>
        <v>-1230</v>
      </c>
      <c r="D37" s="79">
        <f>SUM(D32:D36)</f>
        <v>10466</v>
      </c>
    </row>
    <row r="38" spans="1:4" s="64" customFormat="1" ht="9" customHeight="1">
      <c r="A38" s="63"/>
      <c r="B38" s="23"/>
      <c r="C38" s="7"/>
      <c r="D38" s="7"/>
    </row>
    <row r="39" spans="1:4" s="64" customFormat="1" ht="15">
      <c r="A39" s="63"/>
      <c r="B39" s="23" t="s">
        <v>21</v>
      </c>
      <c r="C39" s="7"/>
      <c r="D39" s="7"/>
    </row>
    <row r="40" spans="1:4" s="64" customFormat="1" ht="9" customHeight="1">
      <c r="A40" s="63"/>
      <c r="B40" s="8"/>
      <c r="C40" s="40"/>
      <c r="D40" s="41"/>
    </row>
    <row r="41" spans="1:4" s="64" customFormat="1" ht="15">
      <c r="A41" s="63"/>
      <c r="B41" s="8" t="s">
        <v>36</v>
      </c>
      <c r="C41" s="40">
        <v>-1217</v>
      </c>
      <c r="D41" s="88">
        <v>-14143</v>
      </c>
    </row>
    <row r="42" spans="1:4" s="64" customFormat="1" ht="15">
      <c r="A42" s="63"/>
      <c r="B42" s="8" t="s">
        <v>103</v>
      </c>
      <c r="C42" s="40">
        <v>38</v>
      </c>
      <c r="D42" s="88">
        <v>0</v>
      </c>
    </row>
    <row r="43" spans="1:4" s="64" customFormat="1" ht="15">
      <c r="A43" s="63"/>
      <c r="B43" s="31" t="s">
        <v>91</v>
      </c>
      <c r="C43" s="80">
        <f>SUM(C41:C42)</f>
        <v>-1179</v>
      </c>
      <c r="D43" s="80">
        <f>SUM(D41:D42)</f>
        <v>-14143</v>
      </c>
    </row>
    <row r="44" spans="1:4" s="64" customFormat="1" ht="8.25" customHeight="1">
      <c r="A44" s="63"/>
      <c r="B44" s="2"/>
      <c r="C44" s="9"/>
      <c r="D44" s="89"/>
    </row>
    <row r="45" spans="1:4" s="64" customFormat="1" ht="15">
      <c r="A45" s="63"/>
      <c r="B45" s="8" t="s">
        <v>22</v>
      </c>
      <c r="C45" s="41"/>
      <c r="D45" s="41"/>
    </row>
    <row r="46" spans="1:4" s="64" customFormat="1" ht="9" customHeight="1">
      <c r="A46" s="63"/>
      <c r="B46" s="23"/>
      <c r="C46" s="41"/>
      <c r="D46" s="41"/>
    </row>
    <row r="47" spans="1:4" s="64" customFormat="1" ht="15">
      <c r="A47" s="63"/>
      <c r="B47" s="23" t="s">
        <v>17</v>
      </c>
      <c r="C47" s="42">
        <v>-1186</v>
      </c>
      <c r="D47" s="88">
        <v>-274</v>
      </c>
    </row>
    <row r="48" spans="1:4" s="64" customFormat="1" ht="15">
      <c r="A48" s="63"/>
      <c r="B48" s="92" t="s">
        <v>89</v>
      </c>
      <c r="C48" s="42">
        <v>3010</v>
      </c>
      <c r="D48" s="42">
        <v>6400</v>
      </c>
    </row>
    <row r="49" spans="1:4" s="64" customFormat="1" ht="15">
      <c r="A49" s="63"/>
      <c r="B49" s="23" t="s">
        <v>16</v>
      </c>
      <c r="C49" s="40">
        <v>0</v>
      </c>
      <c r="D49" s="41">
        <v>-34</v>
      </c>
    </row>
    <row r="50" spans="1:4" s="64" customFormat="1" ht="15">
      <c r="A50" s="63"/>
      <c r="B50" s="23" t="s">
        <v>37</v>
      </c>
      <c r="C50" s="42">
        <f>-C25</f>
        <v>0</v>
      </c>
      <c r="D50" s="41">
        <f>-D25</f>
        <v>-6</v>
      </c>
    </row>
    <row r="51" spans="1:4" s="64" customFormat="1" ht="15">
      <c r="A51" s="63"/>
      <c r="B51" s="31" t="s">
        <v>118</v>
      </c>
      <c r="C51" s="81">
        <f>SUM(C47:C50)</f>
        <v>1824</v>
      </c>
      <c r="D51" s="81">
        <f>SUM(D47:D50)</f>
        <v>6086</v>
      </c>
    </row>
    <row r="52" spans="1:4" s="64" customFormat="1" ht="9" customHeight="1">
      <c r="A52" s="63"/>
      <c r="B52" s="23"/>
      <c r="C52" s="41"/>
      <c r="D52" s="41"/>
    </row>
    <row r="53" spans="1:4" s="64" customFormat="1" ht="15">
      <c r="A53" s="63"/>
      <c r="B53" s="31" t="s">
        <v>84</v>
      </c>
      <c r="C53" s="42">
        <f>C37+C43+C51</f>
        <v>-585</v>
      </c>
      <c r="D53" s="42">
        <f>D37+D43+D51</f>
        <v>2409</v>
      </c>
    </row>
    <row r="54" spans="1:4" s="64" customFormat="1" ht="15">
      <c r="A54" s="63"/>
      <c r="B54" s="23" t="s">
        <v>82</v>
      </c>
      <c r="C54" s="42">
        <v>-668</v>
      </c>
      <c r="D54" s="42">
        <v>-3212</v>
      </c>
    </row>
    <row r="55" spans="1:4" s="64" customFormat="1" ht="15.75" thickBot="1">
      <c r="A55" s="63"/>
      <c r="B55" s="23" t="s">
        <v>83</v>
      </c>
      <c r="C55" s="83">
        <f>SUM(C53:C54)</f>
        <v>-1253</v>
      </c>
      <c r="D55" s="83">
        <f>SUM(D53:D54)</f>
        <v>-803</v>
      </c>
    </row>
    <row r="56" spans="1:4" s="64" customFormat="1" ht="8.25" customHeight="1" thickTop="1">
      <c r="A56" s="63"/>
      <c r="B56" s="23"/>
      <c r="C56" s="7"/>
      <c r="D56" s="7"/>
    </row>
    <row r="57" spans="1:4" s="64" customFormat="1" ht="15">
      <c r="A57" s="63"/>
      <c r="B57" s="23" t="s">
        <v>11</v>
      </c>
      <c r="C57" s="41"/>
      <c r="D57" s="41"/>
    </row>
    <row r="58" spans="1:4" s="64" customFormat="1" ht="15">
      <c r="A58" s="63"/>
      <c r="B58" s="23" t="s">
        <v>23</v>
      </c>
      <c r="C58" s="42">
        <v>1739</v>
      </c>
      <c r="D58" s="42">
        <v>1792</v>
      </c>
    </row>
    <row r="59" spans="1:4" s="64" customFormat="1" ht="15">
      <c r="A59" s="63"/>
      <c r="B59" s="23" t="s">
        <v>24</v>
      </c>
      <c r="C59" s="82">
        <f>C60-C58</f>
        <v>-2992</v>
      </c>
      <c r="D59" s="42">
        <v>-2595</v>
      </c>
    </row>
    <row r="60" spans="1:4" s="64" customFormat="1" ht="15.75" thickBot="1">
      <c r="A60" s="63"/>
      <c r="B60" s="31"/>
      <c r="C60" s="83">
        <f>C55</f>
        <v>-1253</v>
      </c>
      <c r="D60" s="83">
        <f>SUM(D58:D59)</f>
        <v>-803</v>
      </c>
    </row>
    <row r="61" spans="1:4" s="64" customFormat="1" ht="15.75" thickTop="1">
      <c r="A61" s="63"/>
      <c r="B61" s="8"/>
      <c r="C61" s="41"/>
      <c r="D61" s="41"/>
    </row>
    <row r="62" spans="1:4" ht="12.75">
      <c r="A62" s="94" t="s">
        <v>85</v>
      </c>
      <c r="B62" s="94"/>
      <c r="C62" s="94"/>
      <c r="D62" s="94"/>
    </row>
    <row r="63" spans="1:4" ht="12.75">
      <c r="A63" s="96" t="s">
        <v>97</v>
      </c>
      <c r="B63" s="96"/>
      <c r="C63" s="96"/>
      <c r="D63" s="96"/>
    </row>
  </sheetData>
  <mergeCells count="8">
    <mergeCell ref="A62:D62"/>
    <mergeCell ref="A8:D8"/>
    <mergeCell ref="A63:D63"/>
    <mergeCell ref="A1:D1"/>
    <mergeCell ref="A2:D2"/>
    <mergeCell ref="A6:D6"/>
    <mergeCell ref="A4:D4"/>
    <mergeCell ref="A5:M5"/>
  </mergeCells>
  <printOptions/>
  <pageMargins left="1.34" right="0.31" top="0.6" bottom="0.21" header="0.25" footer="0.21"/>
  <pageSetup horizontalDpi="600" verticalDpi="600" orientation="portrait" paperSize="9" scale="89" r:id="rId1"/>
  <headerFooter alignWithMargins="0">
    <oddFooter>&amp;RSection A - Page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 SECURITIES SDN BHD</dc:creator>
  <cp:keywords/>
  <dc:description/>
  <cp:lastModifiedBy>Sheik Yee</cp:lastModifiedBy>
  <cp:lastPrinted>2004-11-11T09:07:02Z</cp:lastPrinted>
  <dcterms:created xsi:type="dcterms:W3CDTF">1999-11-01T01:22:29Z</dcterms:created>
  <dcterms:modified xsi:type="dcterms:W3CDTF">2004-11-29T22:36:05Z</dcterms:modified>
  <cp:category/>
  <cp:version/>
  <cp:contentType/>
  <cp:contentStatus/>
</cp:coreProperties>
</file>